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trucciones" sheetId="1" state="visible" r:id="rId3"/>
    <sheet name="Plan" sheetId="2" state="visible" r:id="rId4"/>
    <sheet name="Listas" sheetId="3" state="hidden" r:id="rId5"/>
  </sheets>
  <definedNames>
    <definedName function="false" hidden="false" name="L_camp_1" vbProcedure="false">Listas!$S$2:$S$62</definedName>
    <definedName function="false" hidden="false" name="L_camp_2" vbProcedure="false">Listas!$T$2:$T$62</definedName>
    <definedName function="false" hidden="false" name="L_camp_3" vbProcedure="false">Listas!$U$2:$U$62</definedName>
    <definedName function="false" hidden="false" name="L_camp_key" vbProcedure="false">Listas!$R$2:$R$62</definedName>
    <definedName function="false" hidden="false" name="L_categorias" vbProcedure="false">Listas!$O$2:$O$13</definedName>
    <definedName function="false" hidden="false" name="L_categorias_code" vbProcedure="false">Listas!$P$2:$P$13</definedName>
    <definedName function="false" hidden="false" name="L_kpi" vbProcedure="false">Listas!$J$2:$J$13</definedName>
    <definedName function="false" hidden="false" name="L_monedas" vbProcedure="false">Listas!$E$2:$E$20</definedName>
    <definedName function="false" hidden="false" name="L_monedas_code" vbProcedure="false">Listas!$F$2:$F$20</definedName>
    <definedName function="false" hidden="false" name="L_objetivos" vbProcedure="false">Listas!$H$2:$H$13</definedName>
    <definedName function="false" hidden="false" name="L_objetivos_code" vbProcedure="false">Listas!$I$2:$I$13</definedName>
    <definedName function="false" hidden="false" name="L_paises" vbProcedure="false">Listas!$A$2:$A$245</definedName>
    <definedName function="false" hidden="false" name="L_paises_code" vbProcedure="false">Listas!$B$2:$B$245</definedName>
    <definedName function="false" hidden="false" name="L_plataformas" vbProcedure="false">Listas!$L$2:$L$6</definedName>
    <definedName function="false" hidden="false" name="L_plataformas_code" vbProcedure="false">Listas!$M$2:$M$6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<sst xmlns="http://schemas.openxmlformats.org/spreadsheetml/2006/main" count="1099" uniqueCount="795">
  <si>
    <t xml:space="preserve">Cómo usar esta plantilla</t>
  </si>
  <si>
    <t xml:space="preserve">1.</t>
  </si>
  <si>
    <t xml:space="preserve">En la hoja Plan, llena el bloque de arriba: empresa, categoría, país, moneda, hasta 3 objetivos (por ejemplo, posicionamiento y ventas) y fechas. Todo se elige de listas.</t>
  </si>
  <si>
    <t xml:space="preserve">2.</t>
  </si>
  <si>
    <t xml:space="preserve">En la tabla, agrega una fila por cada campaña: elige la plataforma y el objetivo, y luego el tipo de campaña. Puedes usar varias plataformas y varios objetivos: una fila por cada combinación. La lista de tipos cambia según la plataforma y el objetivo, y el % asignado a cada objetivo se calcula solo.</t>
  </si>
  <si>
    <t xml:space="preserve">3.</t>
  </si>
  <si>
    <t xml:space="preserve">Escribe el presupuesto y la meta del KPI en tu moneda. El KPI, los resultados esperados, el total y el % se calculan solos.</t>
  </si>
  <si>
    <t xml:space="preserve">4.</t>
  </si>
  <si>
    <t xml:space="preserve">Guarda el archivo y envíalo a contacto@pautia.io o por WhatsApp. Pautia lo lee tal cual y mide tu campaña contra este plan.</t>
  </si>
  <si>
    <t xml:space="preserve">Importante</t>
  </si>
  <si>
    <t xml:space="preserve">Listas</t>
  </si>
  <si>
    <t xml:space="preserve">Abre la plantilla en Excel. En Google Sheets la lista de tipo de campaña puede no mostrarse; en ese caso escribe el tipo de campaña a mano.</t>
  </si>
  <si>
    <t xml:space="preserve">Meta del KPI</t>
  </si>
  <si>
    <t xml:space="preserve">Es lo máximo que quieres pagar por resultado (por ejemplo, costo por lead) en tu moneda. Para alcance, es el CPM: costo por mil impresiones.</t>
  </si>
  <si>
    <t xml:space="preserve">Columna 'código'</t>
  </si>
  <si>
    <t xml:space="preserve">La usa Pautia para leer el archivo. No la borres.</t>
  </si>
  <si>
    <t xml:space="preserve">¿No tienes un plan?</t>
  </si>
  <si>
    <t xml:space="preserve">Ármalo gratis en pautia.io/plan-de-medios y copia el resultado.</t>
  </si>
  <si>
    <t xml:space="preserve">Celda amarilla = para llenar · texto azul = dato ingresado · texto negro = cálculo automático</t>
  </si>
  <si>
    <t xml:space="preserve">PAUTIA-PLAN v1</t>
  </si>
  <si>
    <t xml:space="preserve">Plan de medios · plantilla Pautia</t>
  </si>
  <si>
    <t xml:space="preserve">1) Llena el bloque de arriba.  2) Agrega una fila por campaña.  Las celdas amarillas se llenan; las demás se calculan solas.</t>
  </si>
  <si>
    <t xml:space="preserve">campo</t>
  </si>
  <si>
    <t xml:space="preserve">código</t>
  </si>
  <si>
    <t xml:space="preserve">% asignado</t>
  </si>
  <si>
    <t xml:space="preserve">Monto asignado</t>
  </si>
  <si>
    <t xml:space="preserve">Resumen por plataforma</t>
  </si>
  <si>
    <t xml:space="preserve">Empresa</t>
  </si>
  <si>
    <t xml:space="preserve">Clínica Sonrisa</t>
  </si>
  <si>
    <t xml:space="preserve">empresa</t>
  </si>
  <si>
    <t xml:space="preserve">Meta (Facebook e Instagram)</t>
  </si>
  <si>
    <t xml:space="preserve">Categoría del negocio</t>
  </si>
  <si>
    <t xml:space="preserve">Salud y clínicas</t>
  </si>
  <si>
    <t xml:space="preserve">categoria</t>
  </si>
  <si>
    <t xml:space="preserve">TikTok</t>
  </si>
  <si>
    <t xml:space="preserve">País donde vendes</t>
  </si>
  <si>
    <t xml:space="preserve">Perú</t>
  </si>
  <si>
    <t xml:space="preserve">pais</t>
  </si>
  <si>
    <t xml:space="preserve">Google (Búsqueda, YouTube, Maps)</t>
  </si>
  <si>
    <t xml:space="preserve">Moneda</t>
  </si>
  <si>
    <t xml:space="preserve">PEN · sol peruano</t>
  </si>
  <si>
    <t xml:space="preserve">moneda</t>
  </si>
  <si>
    <t xml:space="preserve">LinkedIn</t>
  </si>
  <si>
    <t xml:space="preserve">Objetivo 1 (principal)</t>
  </si>
  <si>
    <t xml:space="preserve">Contactos por formulario (leads)</t>
  </si>
  <si>
    <t xml:space="preserve">objetivo_1</t>
  </si>
  <si>
    <t xml:space="preserve">X (Twitter)</t>
  </si>
  <si>
    <t xml:space="preserve">Objetivo 2 (opcional)</t>
  </si>
  <si>
    <t xml:space="preserve">Posicionamiento de marca (alcance)</t>
  </si>
  <si>
    <t xml:space="preserve">objetivo_2</t>
  </si>
  <si>
    <t xml:space="preserve">Objetivo 3 (opcional)</t>
  </si>
  <si>
    <t xml:space="preserve">objetivo_3</t>
  </si>
  <si>
    <t xml:space="preserve">Fecha de inicio (AAAA-MM-DD)</t>
  </si>
  <si>
    <t xml:space="preserve">2026-11-01</t>
  </si>
  <si>
    <t xml:space="preserve">fecha_inicio</t>
  </si>
  <si>
    <t xml:space="preserve">Fecha de fin (AAAA-MM-DD)</t>
  </si>
  <si>
    <t xml:space="preserve">2026-11-30</t>
  </si>
  <si>
    <t xml:space="preserve">fecha_fin</t>
  </si>
  <si>
    <t xml:space="preserve">Duración (días)</t>
  </si>
  <si>
    <t xml:space="preserve">duracion_dias</t>
  </si>
  <si>
    <t xml:space="preserve">presupuesto_total</t>
  </si>
  <si>
    <t xml:space="preserve">ticket_promedio</t>
  </si>
  <si>
    <t xml:space="preserve">plataforma</t>
  </si>
  <si>
    <t xml:space="preserve">objetivo</t>
  </si>
  <si>
    <t xml:space="preserve">tipo_campana</t>
  </si>
  <si>
    <t xml:space="preserve">presupuesto</t>
  </si>
  <si>
    <t xml:space="preserve">kpi</t>
  </si>
  <si>
    <t xml:space="preserve">meta_kpi</t>
  </si>
  <si>
    <t xml:space="preserve">resultados_meta</t>
  </si>
  <si>
    <t xml:space="preserve">pct_presupuesto</t>
  </si>
  <si>
    <t xml:space="preserve">notas</t>
  </si>
  <si>
    <t xml:space="preserve">Plataforma</t>
  </si>
  <si>
    <t xml:space="preserve">Objetivo</t>
  </si>
  <si>
    <t xml:space="preserve">Tipo de campaña (según plataforma y objetivo)</t>
  </si>
  <si>
    <t xml:space="preserve">Fecha inicio</t>
  </si>
  <si>
    <t xml:space="preserve">Fecha fin</t>
  </si>
  <si>
    <t xml:space="preserve">KPI principal</t>
  </si>
  <si>
    <t xml:space="preserve">Resultados esperados</t>
  </si>
  <si>
    <t xml:space="preserve">% del presupuesto</t>
  </si>
  <si>
    <t xml:space="preserve">Notas</t>
  </si>
  <si>
    <t xml:space="preserve">plataforma_code</t>
  </si>
  <si>
    <t xml:space="preserve">lista_campana</t>
  </si>
  <si>
    <t xml:space="preserve">objetivo_code</t>
  </si>
  <si>
    <t xml:space="preserve">opcion_1</t>
  </si>
  <si>
    <t xml:space="preserve">opcion_2</t>
  </si>
  <si>
    <t xml:space="preserve">opcion_3</t>
  </si>
  <si>
    <t xml:space="preserve">Clientes potenciales · formulario instantáneo</t>
  </si>
  <si>
    <t xml:space="preserve">Fila de ejemplo: bórrala o cámbiala</t>
  </si>
  <si>
    <t xml:space="preserve">Búsqueda · conversiones de formulario</t>
  </si>
  <si>
    <t xml:space="preserve">Reconocimiento · alcance</t>
  </si>
  <si>
    <t xml:space="preserve">Meta del KPI = CPM (costo por mil); resultados = impresiones</t>
  </si>
  <si>
    <t xml:space="preserve">Total</t>
  </si>
  <si>
    <t xml:space="preserve">pais_code</t>
  </si>
  <si>
    <t xml:space="preserve">moneda_pais</t>
  </si>
  <si>
    <t xml:space="preserve">moneda_code</t>
  </si>
  <si>
    <t xml:space="preserve">categoria_code</t>
  </si>
  <si>
    <t xml:space="preserve">campana_key</t>
  </si>
  <si>
    <t xml:space="preserve">Afganistán</t>
  </si>
  <si>
    <t xml:space="preserve">AF</t>
  </si>
  <si>
    <t xml:space="preserve">USD</t>
  </si>
  <si>
    <t xml:space="preserve">USD · dólar estadounidense</t>
  </si>
  <si>
    <t xml:space="preserve">Ventas en mi web (ecommerce)</t>
  </si>
  <si>
    <t xml:space="preserve">ventas_web</t>
  </si>
  <si>
    <t xml:space="preserve">Costo por venta (CPA)</t>
  </si>
  <si>
    <t xml:space="preserve">meta</t>
  </si>
  <si>
    <t xml:space="preserve">Ecommerce / tienda online</t>
  </si>
  <si>
    <t xml:space="preserve">ecommerce</t>
  </si>
  <si>
    <t xml:space="preserve">c_none</t>
  </si>
  <si>
    <t xml:space="preserve">Elige primero la plataforma y el objetivo</t>
  </si>
  <si>
    <t xml:space="preserve">Albania</t>
  </si>
  <si>
    <t xml:space="preserve">AL</t>
  </si>
  <si>
    <t xml:space="preserve">PEN</t>
  </si>
  <si>
    <t xml:space="preserve">leads_formulario</t>
  </si>
  <si>
    <t xml:space="preserve">Costo por lead (CPL)</t>
  </si>
  <si>
    <t xml:space="preserve">tiktok</t>
  </si>
  <si>
    <t xml:space="preserve">Educación</t>
  </si>
  <si>
    <t xml:space="preserve">educacion</t>
  </si>
  <si>
    <t xml:space="preserve">c_meta_ventas_web</t>
  </si>
  <si>
    <t xml:space="preserve">Ventas · conversiones en el sitio web</t>
  </si>
  <si>
    <t xml:space="preserve">Ventas · catálogo de productos (Advantage+)</t>
  </si>
  <si>
    <t xml:space="preserve">Alemania</t>
  </si>
  <si>
    <t xml:space="preserve">DE</t>
  </si>
  <si>
    <t xml:space="preserve">EUR</t>
  </si>
  <si>
    <t xml:space="preserve">MXN · peso mexicano</t>
  </si>
  <si>
    <t xml:space="preserve">MXN</t>
  </si>
  <si>
    <t xml:space="preserve">Llamadas a mi negocio</t>
  </si>
  <si>
    <t xml:space="preserve">llamadas</t>
  </si>
  <si>
    <t xml:space="preserve">Costo por llamada</t>
  </si>
  <si>
    <t xml:space="preserve">google</t>
  </si>
  <si>
    <t xml:space="preserve">salud</t>
  </si>
  <si>
    <t xml:space="preserve">c_meta_leads_formulario</t>
  </si>
  <si>
    <t xml:space="preserve">Clientes potenciales · formulario en tu web</t>
  </si>
  <si>
    <t xml:space="preserve">Andorra</t>
  </si>
  <si>
    <t xml:space="preserve">AD</t>
  </si>
  <si>
    <t xml:space="preserve">COP · peso colombiano</t>
  </si>
  <si>
    <t xml:space="preserve">COP</t>
  </si>
  <si>
    <t xml:space="preserve">Mensajes por WhatsApp</t>
  </si>
  <si>
    <t xml:space="preserve">mensajes_whatsapp</t>
  </si>
  <si>
    <t xml:space="preserve">Costo por conversación</t>
  </si>
  <si>
    <t xml:space="preserve">linkedin</t>
  </si>
  <si>
    <t xml:space="preserve">Inmobiliaria</t>
  </si>
  <si>
    <t xml:space="preserve">inmobiliaria</t>
  </si>
  <si>
    <t xml:space="preserve">c_meta_llamadas</t>
  </si>
  <si>
    <t xml:space="preserve">Clientes potenciales · llamadas</t>
  </si>
  <si>
    <t xml:space="preserve">Angola</t>
  </si>
  <si>
    <t xml:space="preserve">AO</t>
  </si>
  <si>
    <t xml:space="preserve">CLP · peso chileno</t>
  </si>
  <si>
    <t xml:space="preserve">CLP</t>
  </si>
  <si>
    <t xml:space="preserve">Mensajes por Instagram (DM)</t>
  </si>
  <si>
    <t xml:space="preserve">mensajes_instagram</t>
  </si>
  <si>
    <t xml:space="preserve">x</t>
  </si>
  <si>
    <t xml:space="preserve">Automotriz</t>
  </si>
  <si>
    <t xml:space="preserve">automotriz</t>
  </si>
  <si>
    <t xml:space="preserve">c_meta_mensajes_whatsapp</t>
  </si>
  <si>
    <t xml:space="preserve">Interacción · mensajes a WhatsApp</t>
  </si>
  <si>
    <t xml:space="preserve">Clientes potenciales · mensajes a WhatsApp</t>
  </si>
  <si>
    <t xml:space="preserve">Anguila</t>
  </si>
  <si>
    <t xml:space="preserve">AI</t>
  </si>
  <si>
    <t xml:space="preserve">ARS · peso argentino</t>
  </si>
  <si>
    <t xml:space="preserve">ARS</t>
  </si>
  <si>
    <t xml:space="preserve">Mensajes por Messenger</t>
  </si>
  <si>
    <t xml:space="preserve">mensajes_messenger</t>
  </si>
  <si>
    <t xml:space="preserve">Servicios profesionales (B2B)</t>
  </si>
  <si>
    <t xml:space="preserve">servicios</t>
  </si>
  <si>
    <t xml:space="preserve">c_meta_mensajes_instagram</t>
  </si>
  <si>
    <t xml:space="preserve">Interacción · mensajes a Instagram Direct</t>
  </si>
  <si>
    <t xml:space="preserve">Antigua y Barbuda</t>
  </si>
  <si>
    <t xml:space="preserve">AG</t>
  </si>
  <si>
    <t xml:space="preserve">BRL · real brasileño</t>
  </si>
  <si>
    <t xml:space="preserve">BRL</t>
  </si>
  <si>
    <t xml:space="preserve">Visitas a mi tienda física</t>
  </si>
  <si>
    <t xml:space="preserve">visitas_tienda</t>
  </si>
  <si>
    <t xml:space="preserve">Costo por acción local</t>
  </si>
  <si>
    <t xml:space="preserve">Restaurantes y gastronomía</t>
  </si>
  <si>
    <t xml:space="preserve">restaurantes</t>
  </si>
  <si>
    <t xml:space="preserve">c_meta_mensajes_messenger</t>
  </si>
  <si>
    <t xml:space="preserve">Interacción · mensajes a Messenger</t>
  </si>
  <si>
    <t xml:space="preserve">Arabia Saudí</t>
  </si>
  <si>
    <t xml:space="preserve">SA</t>
  </si>
  <si>
    <t xml:space="preserve">BOB · boliviano</t>
  </si>
  <si>
    <t xml:space="preserve">BOB</t>
  </si>
  <si>
    <t xml:space="preserve">Visitas a mi web (tráfico)</t>
  </si>
  <si>
    <t xml:space="preserve">trafico_web</t>
  </si>
  <si>
    <t xml:space="preserve">Costo por visita (CPC)</t>
  </si>
  <si>
    <t xml:space="preserve">Turismo y hoteles</t>
  </si>
  <si>
    <t xml:space="preserve">turismo</t>
  </si>
  <si>
    <t xml:space="preserve">c_meta_visitas_tienda</t>
  </si>
  <si>
    <t xml:space="preserve">Reconocimiento · alcance en un radio alrededor de tu local</t>
  </si>
  <si>
    <t xml:space="preserve">Tráfico · cómo llegar a tu local</t>
  </si>
  <si>
    <t xml:space="preserve">Argelia</t>
  </si>
  <si>
    <t xml:space="preserve">DZ</t>
  </si>
  <si>
    <t xml:space="preserve">PYG · guaraní paraguayo</t>
  </si>
  <si>
    <t xml:space="preserve">PYG</t>
  </si>
  <si>
    <t xml:space="preserve">reconocimiento</t>
  </si>
  <si>
    <t xml:space="preserve">CPM y alcance</t>
  </si>
  <si>
    <t xml:space="preserve">Tecnología / SaaS</t>
  </si>
  <si>
    <t xml:space="preserve">tecnologia</t>
  </si>
  <si>
    <t xml:space="preserve">c_meta_trafico_web</t>
  </si>
  <si>
    <t xml:space="preserve">Tráfico · visitas a la página de destino</t>
  </si>
  <si>
    <t xml:space="preserve">Argentina</t>
  </si>
  <si>
    <t xml:space="preserve">AR</t>
  </si>
  <si>
    <t xml:space="preserve">UYU · peso uruguayo</t>
  </si>
  <si>
    <t xml:space="preserve">UYU</t>
  </si>
  <si>
    <t xml:space="preserve">Reproducciones de video</t>
  </si>
  <si>
    <t xml:space="preserve">reproducciones_video</t>
  </si>
  <si>
    <t xml:space="preserve">Costo por reproducción (CPV)</t>
  </si>
  <si>
    <t xml:space="preserve">Moda y belleza</t>
  </si>
  <si>
    <t xml:space="preserve">moda</t>
  </si>
  <si>
    <t xml:space="preserve">c_meta_reconocimiento</t>
  </si>
  <si>
    <t xml:space="preserve">Reconocimiento · recuerdo del anuncio</t>
  </si>
  <si>
    <t xml:space="preserve">Armenia</t>
  </si>
  <si>
    <t xml:space="preserve">AM</t>
  </si>
  <si>
    <t xml:space="preserve">GTQ · quetzal guatemalteco</t>
  </si>
  <si>
    <t xml:space="preserve">GTQ</t>
  </si>
  <si>
    <t xml:space="preserve">Seguidores e interacción</t>
  </si>
  <si>
    <t xml:space="preserve">seguidores</t>
  </si>
  <si>
    <t xml:space="preserve">Costo por seguidor</t>
  </si>
  <si>
    <t xml:space="preserve">Finanzas y seguros</t>
  </si>
  <si>
    <t xml:space="preserve">finanzas</t>
  </si>
  <si>
    <t xml:space="preserve">c_meta_reproducciones_video</t>
  </si>
  <si>
    <t xml:space="preserve">Reconocimiento · reproducciones de video (ThruPlay)</t>
  </si>
  <si>
    <t xml:space="preserve">Aruba</t>
  </si>
  <si>
    <t xml:space="preserve">AW</t>
  </si>
  <si>
    <t xml:space="preserve">CRC · colón costarricense</t>
  </si>
  <si>
    <t xml:space="preserve">CRC</t>
  </si>
  <si>
    <t xml:space="preserve">Descargas de mi app</t>
  </si>
  <si>
    <t xml:space="preserve">descargas_app</t>
  </si>
  <si>
    <t xml:space="preserve">Costo por instalación (CPI)</t>
  </si>
  <si>
    <t xml:space="preserve">Otro</t>
  </si>
  <si>
    <t xml:space="preserve">otro</t>
  </si>
  <si>
    <t xml:space="preserve">c_meta_seguidores</t>
  </si>
  <si>
    <t xml:space="preserve">Interacción · seguidores de Instagram o Facebook</t>
  </si>
  <si>
    <t xml:space="preserve">Interacción · interacción con publicaciones</t>
  </si>
  <si>
    <t xml:space="preserve">Australia</t>
  </si>
  <si>
    <t xml:space="preserve">AU</t>
  </si>
  <si>
    <t xml:space="preserve">AUD</t>
  </si>
  <si>
    <t xml:space="preserve">DOP · peso dominicano</t>
  </si>
  <si>
    <t xml:space="preserve">DOP</t>
  </si>
  <si>
    <t xml:space="preserve">c_meta_descargas_app</t>
  </si>
  <si>
    <t xml:space="preserve">Promoción de la app · instalaciones</t>
  </si>
  <si>
    <t xml:space="preserve">Austria</t>
  </si>
  <si>
    <t xml:space="preserve">AT</t>
  </si>
  <si>
    <t xml:space="preserve">HNL · lempira hondureño</t>
  </si>
  <si>
    <t xml:space="preserve">HNL</t>
  </si>
  <si>
    <t xml:space="preserve">c_tiktok_ventas_web</t>
  </si>
  <si>
    <t xml:space="preserve">Ventas en web (Smart+)</t>
  </si>
  <si>
    <t xml:space="preserve">Ventas · catálogo de productos</t>
  </si>
  <si>
    <t xml:space="preserve">Azerbaiyán</t>
  </si>
  <si>
    <t xml:space="preserve">AZ</t>
  </si>
  <si>
    <t xml:space="preserve">NIO · córdoba oro</t>
  </si>
  <si>
    <t xml:space="preserve">NIO</t>
  </si>
  <si>
    <t xml:space="preserve">c_tiktok_leads_formulario</t>
  </si>
  <si>
    <t xml:space="preserve">Generación de clientes potenciales · formulario instantáneo</t>
  </si>
  <si>
    <t xml:space="preserve">Bahamas</t>
  </si>
  <si>
    <t xml:space="preserve">BS</t>
  </si>
  <si>
    <t xml:space="preserve">EUR · euro</t>
  </si>
  <si>
    <t xml:space="preserve">c_tiktok_llamadas</t>
  </si>
  <si>
    <t xml:space="preserve">No disponible en esta plataforma</t>
  </si>
  <si>
    <t xml:space="preserve">Bangladés</t>
  </si>
  <si>
    <t xml:space="preserve">BD</t>
  </si>
  <si>
    <t xml:space="preserve">GBP · libra esterlina</t>
  </si>
  <si>
    <t xml:space="preserve">GBP</t>
  </si>
  <si>
    <t xml:space="preserve">c_tiktok_mensajes_whatsapp</t>
  </si>
  <si>
    <t xml:space="preserve">Generación de clientes potenciales · mensajes (WhatsApp)</t>
  </si>
  <si>
    <t xml:space="preserve">Barbados</t>
  </si>
  <si>
    <t xml:space="preserve">BB</t>
  </si>
  <si>
    <t xml:space="preserve">CAD · dólar canadiense</t>
  </si>
  <si>
    <t xml:space="preserve">CAD</t>
  </si>
  <si>
    <t xml:space="preserve">c_tiktok_mensajes_instagram</t>
  </si>
  <si>
    <t xml:space="preserve">Baréin</t>
  </si>
  <si>
    <t xml:space="preserve">BH</t>
  </si>
  <si>
    <t xml:space="preserve">AUD · dólar australiano</t>
  </si>
  <si>
    <t xml:space="preserve">c_tiktok_mensajes_messenger</t>
  </si>
  <si>
    <t xml:space="preserve">Belice</t>
  </si>
  <si>
    <t xml:space="preserve">BZ</t>
  </si>
  <si>
    <t xml:space="preserve">c_tiktok_visitas_tienda</t>
  </si>
  <si>
    <t xml:space="preserve">Alcance · segmentación local</t>
  </si>
  <si>
    <t xml:space="preserve">Benín</t>
  </si>
  <si>
    <t xml:space="preserve">BJ</t>
  </si>
  <si>
    <t xml:space="preserve">c_tiktok_trafico_web</t>
  </si>
  <si>
    <t xml:space="preserve">Tráfico · visitas al sitio web</t>
  </si>
  <si>
    <t xml:space="preserve">Bermudas</t>
  </si>
  <si>
    <t xml:space="preserve">BM</t>
  </si>
  <si>
    <t xml:space="preserve">c_tiktok_reconocimiento</t>
  </si>
  <si>
    <t xml:space="preserve">Alcance</t>
  </si>
  <si>
    <t xml:space="preserve">Bielorrusia</t>
  </si>
  <si>
    <t xml:space="preserve">BY</t>
  </si>
  <si>
    <t xml:space="preserve">c_tiktok_reproducciones_video</t>
  </si>
  <si>
    <t xml:space="preserve">Reproducciones de video (6 segundos)</t>
  </si>
  <si>
    <t xml:space="preserve">Bolivia</t>
  </si>
  <si>
    <t xml:space="preserve">BO</t>
  </si>
  <si>
    <t xml:space="preserve">c_tiktok_seguidores</t>
  </si>
  <si>
    <t xml:space="preserve">Interacción con la comunidad · seguidores</t>
  </si>
  <si>
    <t xml:space="preserve">Bosnia y Herzegovina</t>
  </si>
  <si>
    <t xml:space="preserve">BA</t>
  </si>
  <si>
    <t xml:space="preserve">c_tiktok_descargas_app</t>
  </si>
  <si>
    <t xml:space="preserve">Botsuana</t>
  </si>
  <si>
    <t xml:space="preserve">BW</t>
  </si>
  <si>
    <t xml:space="preserve">c_google_ventas_web</t>
  </si>
  <si>
    <t xml:space="preserve">Performance Max · ventas</t>
  </si>
  <si>
    <t xml:space="preserve">Búsqueda · conversiones</t>
  </si>
  <si>
    <t xml:space="preserve">Shopping</t>
  </si>
  <si>
    <t xml:space="preserve">Brasil</t>
  </si>
  <si>
    <t xml:space="preserve">BR</t>
  </si>
  <si>
    <t xml:space="preserve">c_google_leads_formulario</t>
  </si>
  <si>
    <t xml:space="preserve">Performance Max · clientes potenciales</t>
  </si>
  <si>
    <t xml:space="preserve">Demand Gen · formularios</t>
  </si>
  <si>
    <t xml:space="preserve">Brunéi</t>
  </si>
  <si>
    <t xml:space="preserve">BN</t>
  </si>
  <si>
    <t xml:space="preserve">c_google_llamadas</t>
  </si>
  <si>
    <t xml:space="preserve">Búsqueda · anuncios de solo llamada</t>
  </si>
  <si>
    <t xml:space="preserve">Búsqueda · recurso de llamada</t>
  </si>
  <si>
    <t xml:space="preserve">Bulgaria</t>
  </si>
  <si>
    <t xml:space="preserve">BG</t>
  </si>
  <si>
    <t xml:space="preserve">c_google_mensajes_whatsapp</t>
  </si>
  <si>
    <t xml:space="preserve">Búsqueda · clic a WhatsApp desde tu web</t>
  </si>
  <si>
    <t xml:space="preserve">Burkina Faso</t>
  </si>
  <si>
    <t xml:space="preserve">BF</t>
  </si>
  <si>
    <t xml:space="preserve">c_google_mensajes_instagram</t>
  </si>
  <si>
    <t xml:space="preserve">Burundi</t>
  </si>
  <si>
    <t xml:space="preserve">BI</t>
  </si>
  <si>
    <t xml:space="preserve">c_google_mensajes_messenger</t>
  </si>
  <si>
    <t xml:space="preserve">Bután</t>
  </si>
  <si>
    <t xml:space="preserve">BT</t>
  </si>
  <si>
    <t xml:space="preserve">c_google_visitas_tienda</t>
  </si>
  <si>
    <t xml:space="preserve">Performance Max · objetivos de tienda física</t>
  </si>
  <si>
    <t xml:space="preserve">Búsqueda local y Google Maps</t>
  </si>
  <si>
    <t xml:space="preserve">Bélgica</t>
  </si>
  <si>
    <t xml:space="preserve">BE</t>
  </si>
  <si>
    <t xml:space="preserve">c_google_trafico_web</t>
  </si>
  <si>
    <t xml:space="preserve">Búsqueda · clics al sitio web</t>
  </si>
  <si>
    <t xml:space="preserve">Demand Gen · tráfico</t>
  </si>
  <si>
    <t xml:space="preserve">Cabo Verde</t>
  </si>
  <si>
    <t xml:space="preserve">CV</t>
  </si>
  <si>
    <t xml:space="preserve">c_google_reconocimiento</t>
  </si>
  <si>
    <t xml:space="preserve">YouTube · alcance</t>
  </si>
  <si>
    <t xml:space="preserve">Display · alcance</t>
  </si>
  <si>
    <t xml:space="preserve">Camboya</t>
  </si>
  <si>
    <t xml:space="preserve">KH</t>
  </si>
  <si>
    <t xml:space="preserve">c_google_reproducciones_video</t>
  </si>
  <si>
    <t xml:space="preserve">YouTube · vistas de video</t>
  </si>
  <si>
    <t xml:space="preserve">Camerún</t>
  </si>
  <si>
    <t xml:space="preserve">CM</t>
  </si>
  <si>
    <t xml:space="preserve">c_google_seguidores</t>
  </si>
  <si>
    <t xml:space="preserve">Canadá</t>
  </si>
  <si>
    <t xml:space="preserve">CA</t>
  </si>
  <si>
    <t xml:space="preserve">c_google_descargas_app</t>
  </si>
  <si>
    <t xml:space="preserve">Campaña de aplicaciones · instalaciones</t>
  </si>
  <si>
    <t xml:space="preserve">Caribe neerlandés</t>
  </si>
  <si>
    <t xml:space="preserve">BQ</t>
  </si>
  <si>
    <t xml:space="preserve">c_linkedin_ventas_web</t>
  </si>
  <si>
    <t xml:space="preserve">Conversiones en el sitio web</t>
  </si>
  <si>
    <t xml:space="preserve">Catar</t>
  </si>
  <si>
    <t xml:space="preserve">QA</t>
  </si>
  <si>
    <t xml:space="preserve">c_linkedin_leads_formulario</t>
  </si>
  <si>
    <t xml:space="preserve">Generación de clientes potenciales · Lead Gen Forms</t>
  </si>
  <si>
    <t xml:space="preserve">Chad</t>
  </si>
  <si>
    <t xml:space="preserve">TD</t>
  </si>
  <si>
    <t xml:space="preserve">c_linkedin_llamadas</t>
  </si>
  <si>
    <t xml:space="preserve">Chequia</t>
  </si>
  <si>
    <t xml:space="preserve">CZ</t>
  </si>
  <si>
    <t xml:space="preserve">c_linkedin_mensajes_whatsapp</t>
  </si>
  <si>
    <t xml:space="preserve">Chile</t>
  </si>
  <si>
    <t xml:space="preserve">CL</t>
  </si>
  <si>
    <t xml:space="preserve">c_linkedin_mensajes_instagram</t>
  </si>
  <si>
    <t xml:space="preserve">China</t>
  </si>
  <si>
    <t xml:space="preserve">CN</t>
  </si>
  <si>
    <t xml:space="preserve">c_linkedin_mensajes_messenger</t>
  </si>
  <si>
    <t xml:space="preserve">Chipre</t>
  </si>
  <si>
    <t xml:space="preserve">CY</t>
  </si>
  <si>
    <t xml:space="preserve">c_linkedin_visitas_tienda</t>
  </si>
  <si>
    <t xml:space="preserve">Ciudad del Vaticano</t>
  </si>
  <si>
    <t xml:space="preserve">VA</t>
  </si>
  <si>
    <t xml:space="preserve">c_linkedin_trafico_web</t>
  </si>
  <si>
    <t xml:space="preserve">Visitas al sitio web</t>
  </si>
  <si>
    <t xml:space="preserve">Colombia</t>
  </si>
  <si>
    <t xml:space="preserve">CO</t>
  </si>
  <si>
    <t xml:space="preserve">c_linkedin_reconocimiento</t>
  </si>
  <si>
    <t xml:space="preserve">Reconocimiento de marca</t>
  </si>
  <si>
    <t xml:space="preserve">Comoras</t>
  </si>
  <si>
    <t xml:space="preserve">KM</t>
  </si>
  <si>
    <t xml:space="preserve">c_linkedin_reproducciones_video</t>
  </si>
  <si>
    <t xml:space="preserve">Congo</t>
  </si>
  <si>
    <t xml:space="preserve">CG</t>
  </si>
  <si>
    <t xml:space="preserve">c_linkedin_seguidores</t>
  </si>
  <si>
    <t xml:space="preserve">Interacción · seguidores de la página</t>
  </si>
  <si>
    <t xml:space="preserve">Corea del Norte</t>
  </si>
  <si>
    <t xml:space="preserve">KP</t>
  </si>
  <si>
    <t xml:space="preserve">c_linkedin_descargas_app</t>
  </si>
  <si>
    <t xml:space="preserve">Corea del Sur</t>
  </si>
  <si>
    <t xml:space="preserve">KR</t>
  </si>
  <si>
    <t xml:space="preserve">c_x_ventas_web</t>
  </si>
  <si>
    <t xml:space="preserve">Costa Rica</t>
  </si>
  <si>
    <t xml:space="preserve">CR</t>
  </si>
  <si>
    <t xml:space="preserve">c_x_leads_formulario</t>
  </si>
  <si>
    <t xml:space="preserve">Conversiones en el sitio web (formulario)</t>
  </si>
  <si>
    <t xml:space="preserve">Croacia</t>
  </si>
  <si>
    <t xml:space="preserve">HR</t>
  </si>
  <si>
    <t xml:space="preserve">c_x_llamadas</t>
  </si>
  <si>
    <t xml:space="preserve">Cuba</t>
  </si>
  <si>
    <t xml:space="preserve">CU</t>
  </si>
  <si>
    <t xml:space="preserve">c_x_mensajes_whatsapp</t>
  </si>
  <si>
    <t xml:space="preserve">Curazao</t>
  </si>
  <si>
    <t xml:space="preserve">CW</t>
  </si>
  <si>
    <t xml:space="preserve">c_x_mensajes_instagram</t>
  </si>
  <si>
    <t xml:space="preserve">Côte d’Ivoire</t>
  </si>
  <si>
    <t xml:space="preserve">CI</t>
  </si>
  <si>
    <t xml:space="preserve">c_x_mensajes_messenger</t>
  </si>
  <si>
    <t xml:space="preserve">Dinamarca</t>
  </si>
  <si>
    <t xml:space="preserve">DK</t>
  </si>
  <si>
    <t xml:space="preserve">c_x_visitas_tienda</t>
  </si>
  <si>
    <t xml:space="preserve">Dominica</t>
  </si>
  <si>
    <t xml:space="preserve">DM</t>
  </si>
  <si>
    <t xml:space="preserve">c_x_trafico_web</t>
  </si>
  <si>
    <t xml:space="preserve">Tráfico al sitio web</t>
  </si>
  <si>
    <t xml:space="preserve">Ecuador</t>
  </si>
  <si>
    <t xml:space="preserve">EC</t>
  </si>
  <si>
    <t xml:space="preserve">c_x_reconocimiento</t>
  </si>
  <si>
    <t xml:space="preserve">Egipto</t>
  </si>
  <si>
    <t xml:space="preserve">EG</t>
  </si>
  <si>
    <t xml:space="preserve">c_x_reproducciones_video</t>
  </si>
  <si>
    <t xml:space="preserve">Vistas de video</t>
  </si>
  <si>
    <t xml:space="preserve">El Salvador</t>
  </si>
  <si>
    <t xml:space="preserve">SV</t>
  </si>
  <si>
    <t xml:space="preserve">c_x_seguidores</t>
  </si>
  <si>
    <t xml:space="preserve">Seguidores</t>
  </si>
  <si>
    <t xml:space="preserve">Emiratos Árabes Unidos</t>
  </si>
  <si>
    <t xml:space="preserve">AE</t>
  </si>
  <si>
    <t xml:space="preserve">c_x_descargas_app</t>
  </si>
  <si>
    <t xml:space="preserve">Instalaciones de la app</t>
  </si>
  <si>
    <t xml:space="preserve">Eritrea</t>
  </si>
  <si>
    <t xml:space="preserve">ER</t>
  </si>
  <si>
    <t xml:space="preserve">Eslovaquia</t>
  </si>
  <si>
    <t xml:space="preserve">SK</t>
  </si>
  <si>
    <t xml:space="preserve">Eslovenia</t>
  </si>
  <si>
    <t xml:space="preserve">SI</t>
  </si>
  <si>
    <t xml:space="preserve">España</t>
  </si>
  <si>
    <t xml:space="preserve">ES</t>
  </si>
  <si>
    <t xml:space="preserve">Estados Unidos</t>
  </si>
  <si>
    <t xml:space="preserve">US</t>
  </si>
  <si>
    <t xml:space="preserve">Estonia</t>
  </si>
  <si>
    <t xml:space="preserve">EE</t>
  </si>
  <si>
    <t xml:space="preserve">Esuatini</t>
  </si>
  <si>
    <t xml:space="preserve">SZ</t>
  </si>
  <si>
    <t xml:space="preserve">Etiopía</t>
  </si>
  <si>
    <t xml:space="preserve">ET</t>
  </si>
  <si>
    <t xml:space="preserve">Filipinas</t>
  </si>
  <si>
    <t xml:space="preserve">PH</t>
  </si>
  <si>
    <t xml:space="preserve">Finlandia</t>
  </si>
  <si>
    <t xml:space="preserve">FI</t>
  </si>
  <si>
    <t xml:space="preserve">Fiyi</t>
  </si>
  <si>
    <t xml:space="preserve">FJ</t>
  </si>
  <si>
    <t xml:space="preserve">Francia</t>
  </si>
  <si>
    <t xml:space="preserve">FR</t>
  </si>
  <si>
    <t xml:space="preserve">Gabón</t>
  </si>
  <si>
    <t xml:space="preserve">GA</t>
  </si>
  <si>
    <t xml:space="preserve">Gambia</t>
  </si>
  <si>
    <t xml:space="preserve">GM</t>
  </si>
  <si>
    <t xml:space="preserve">Georgia</t>
  </si>
  <si>
    <t xml:space="preserve">GE</t>
  </si>
  <si>
    <t xml:space="preserve">Ghana</t>
  </si>
  <si>
    <t xml:space="preserve">GH</t>
  </si>
  <si>
    <t xml:space="preserve">Gibraltar</t>
  </si>
  <si>
    <t xml:space="preserve">GI</t>
  </si>
  <si>
    <t xml:space="preserve">Granada</t>
  </si>
  <si>
    <t xml:space="preserve">GD</t>
  </si>
  <si>
    <t xml:space="preserve">Grecia</t>
  </si>
  <si>
    <t xml:space="preserve">GR</t>
  </si>
  <si>
    <t xml:space="preserve">Groenlandia</t>
  </si>
  <si>
    <t xml:space="preserve">GL</t>
  </si>
  <si>
    <t xml:space="preserve">Guadalupe</t>
  </si>
  <si>
    <t xml:space="preserve">GP</t>
  </si>
  <si>
    <t xml:space="preserve">Guam</t>
  </si>
  <si>
    <t xml:space="preserve">GU</t>
  </si>
  <si>
    <t xml:space="preserve">Guatemala</t>
  </si>
  <si>
    <t xml:space="preserve">GT</t>
  </si>
  <si>
    <t xml:space="preserve">Guayana Francesa</t>
  </si>
  <si>
    <t xml:space="preserve">GF</t>
  </si>
  <si>
    <t xml:space="preserve">Guernesey</t>
  </si>
  <si>
    <t xml:space="preserve">GG</t>
  </si>
  <si>
    <t xml:space="preserve">Guinea</t>
  </si>
  <si>
    <t xml:space="preserve">GN</t>
  </si>
  <si>
    <t xml:space="preserve">Guinea Ecuatorial</t>
  </si>
  <si>
    <t xml:space="preserve">GQ</t>
  </si>
  <si>
    <t xml:space="preserve">Guinea-Bisáu</t>
  </si>
  <si>
    <t xml:space="preserve">GW</t>
  </si>
  <si>
    <t xml:space="preserve">Guyana</t>
  </si>
  <si>
    <t xml:space="preserve">GY</t>
  </si>
  <si>
    <t xml:space="preserve">Haití</t>
  </si>
  <si>
    <t xml:space="preserve">HT</t>
  </si>
  <si>
    <t xml:space="preserve">Honduras</t>
  </si>
  <si>
    <t xml:space="preserve">HN</t>
  </si>
  <si>
    <t xml:space="preserve">Hungría</t>
  </si>
  <si>
    <t xml:space="preserve">HU</t>
  </si>
  <si>
    <t xml:space="preserve">India</t>
  </si>
  <si>
    <t xml:space="preserve">IN</t>
  </si>
  <si>
    <t xml:space="preserve">Indonesia</t>
  </si>
  <si>
    <t xml:space="preserve">ID</t>
  </si>
  <si>
    <t xml:space="preserve">Irak</t>
  </si>
  <si>
    <t xml:space="preserve">IQ</t>
  </si>
  <si>
    <t xml:space="preserve">Irlanda</t>
  </si>
  <si>
    <t xml:space="preserve">IE</t>
  </si>
  <si>
    <t xml:space="preserve">Irán</t>
  </si>
  <si>
    <t xml:space="preserve">IR</t>
  </si>
  <si>
    <t xml:space="preserve">Isla Norfolk</t>
  </si>
  <si>
    <t xml:space="preserve">NF</t>
  </si>
  <si>
    <t xml:space="preserve">Isla de Man</t>
  </si>
  <si>
    <t xml:space="preserve">IM</t>
  </si>
  <si>
    <t xml:space="preserve">Isla de Navidad</t>
  </si>
  <si>
    <t xml:space="preserve">CX</t>
  </si>
  <si>
    <t xml:space="preserve">Islandia</t>
  </si>
  <si>
    <t xml:space="preserve">IS</t>
  </si>
  <si>
    <t xml:space="preserve">Islas Aland</t>
  </si>
  <si>
    <t xml:space="preserve">AX</t>
  </si>
  <si>
    <t xml:space="preserve">Islas Caimán</t>
  </si>
  <si>
    <t xml:space="preserve">KY</t>
  </si>
  <si>
    <t xml:space="preserve">Islas Cocos</t>
  </si>
  <si>
    <t xml:space="preserve">CC</t>
  </si>
  <si>
    <t xml:space="preserve">Islas Cook</t>
  </si>
  <si>
    <t xml:space="preserve">CK</t>
  </si>
  <si>
    <t xml:space="preserve">Islas Feroe</t>
  </si>
  <si>
    <t xml:space="preserve">FO</t>
  </si>
  <si>
    <t xml:space="preserve">Islas Georgia del Sur y Sandwich del Sur</t>
  </si>
  <si>
    <t xml:space="preserve">GS</t>
  </si>
  <si>
    <t xml:space="preserve">Islas Malvinas</t>
  </si>
  <si>
    <t xml:space="preserve">FK</t>
  </si>
  <si>
    <t xml:space="preserve">Islas Marianas del Norte</t>
  </si>
  <si>
    <t xml:space="preserve">MP</t>
  </si>
  <si>
    <t xml:space="preserve">Islas Marshall</t>
  </si>
  <si>
    <t xml:space="preserve">MH</t>
  </si>
  <si>
    <t xml:space="preserve">Islas Pitcairn</t>
  </si>
  <si>
    <t xml:space="preserve">PN</t>
  </si>
  <si>
    <t xml:space="preserve">Islas Salomón</t>
  </si>
  <si>
    <t xml:space="preserve">SB</t>
  </si>
  <si>
    <t xml:space="preserve">Islas Turcas y Caicos</t>
  </si>
  <si>
    <t xml:space="preserve">TC</t>
  </si>
  <si>
    <t xml:space="preserve">Islas Vírgenes Británicas</t>
  </si>
  <si>
    <t xml:space="preserve">VG</t>
  </si>
  <si>
    <t xml:space="preserve">Islas Vírgenes de EE. UU.</t>
  </si>
  <si>
    <t xml:space="preserve">VI</t>
  </si>
  <si>
    <t xml:space="preserve">Israel</t>
  </si>
  <si>
    <t xml:space="preserve">IL</t>
  </si>
  <si>
    <t xml:space="preserve">Italia</t>
  </si>
  <si>
    <t xml:space="preserve">IT</t>
  </si>
  <si>
    <t xml:space="preserve">Jamaica</t>
  </si>
  <si>
    <t xml:space="preserve">JM</t>
  </si>
  <si>
    <t xml:space="preserve">Japón</t>
  </si>
  <si>
    <t xml:space="preserve">JP</t>
  </si>
  <si>
    <t xml:space="preserve">Jersey</t>
  </si>
  <si>
    <t xml:space="preserve">JE</t>
  </si>
  <si>
    <t xml:space="preserve">Jordania</t>
  </si>
  <si>
    <t xml:space="preserve">JO</t>
  </si>
  <si>
    <t xml:space="preserve">Kazajistán</t>
  </si>
  <si>
    <t xml:space="preserve">KZ</t>
  </si>
  <si>
    <t xml:space="preserve">Kenia</t>
  </si>
  <si>
    <t xml:space="preserve">KE</t>
  </si>
  <si>
    <t xml:space="preserve">Kirguistán</t>
  </si>
  <si>
    <t xml:space="preserve">KG</t>
  </si>
  <si>
    <t xml:space="preserve">Kiribati</t>
  </si>
  <si>
    <t xml:space="preserve">KI</t>
  </si>
  <si>
    <t xml:space="preserve">Kuwait</t>
  </si>
  <si>
    <t xml:space="preserve">KW</t>
  </si>
  <si>
    <t xml:space="preserve">Laos</t>
  </si>
  <si>
    <t xml:space="preserve">LA</t>
  </si>
  <si>
    <t xml:space="preserve">Lesoto</t>
  </si>
  <si>
    <t xml:space="preserve">LS</t>
  </si>
  <si>
    <t xml:space="preserve">Letonia</t>
  </si>
  <si>
    <t xml:space="preserve">LV</t>
  </si>
  <si>
    <t xml:space="preserve">Liberia</t>
  </si>
  <si>
    <t xml:space="preserve">LR</t>
  </si>
  <si>
    <t xml:space="preserve">Libia</t>
  </si>
  <si>
    <t xml:space="preserve">LY</t>
  </si>
  <si>
    <t xml:space="preserve">Liechtenstein</t>
  </si>
  <si>
    <t xml:space="preserve">LI</t>
  </si>
  <si>
    <t xml:space="preserve">Lituania</t>
  </si>
  <si>
    <t xml:space="preserve">LT</t>
  </si>
  <si>
    <t xml:space="preserve">Luxemburgo</t>
  </si>
  <si>
    <t xml:space="preserve">LU</t>
  </si>
  <si>
    <t xml:space="preserve">Líbano</t>
  </si>
  <si>
    <t xml:space="preserve">LB</t>
  </si>
  <si>
    <t xml:space="preserve">Macedonia del Norte</t>
  </si>
  <si>
    <t xml:space="preserve">MK</t>
  </si>
  <si>
    <t xml:space="preserve">Madagascar</t>
  </si>
  <si>
    <t xml:space="preserve">MG</t>
  </si>
  <si>
    <t xml:space="preserve">Malasia</t>
  </si>
  <si>
    <t xml:space="preserve">MY</t>
  </si>
  <si>
    <t xml:space="preserve">Malaui</t>
  </si>
  <si>
    <t xml:space="preserve">MW</t>
  </si>
  <si>
    <t xml:space="preserve">Maldivas</t>
  </si>
  <si>
    <t xml:space="preserve">MV</t>
  </si>
  <si>
    <t xml:space="preserve">Mali</t>
  </si>
  <si>
    <t xml:space="preserve">ML</t>
  </si>
  <si>
    <t xml:space="preserve">Malta</t>
  </si>
  <si>
    <t xml:space="preserve">MT</t>
  </si>
  <si>
    <t xml:space="preserve">Marruecos</t>
  </si>
  <si>
    <t xml:space="preserve">MA</t>
  </si>
  <si>
    <t xml:space="preserve">Martinica</t>
  </si>
  <si>
    <t xml:space="preserve">MQ</t>
  </si>
  <si>
    <t xml:space="preserve">Mauricio</t>
  </si>
  <si>
    <t xml:space="preserve">MU</t>
  </si>
  <si>
    <t xml:space="preserve">Mauritania</t>
  </si>
  <si>
    <t xml:space="preserve">MR</t>
  </si>
  <si>
    <t xml:space="preserve">Mayotte</t>
  </si>
  <si>
    <t xml:space="preserve">YT</t>
  </si>
  <si>
    <t xml:space="preserve">Micronesia</t>
  </si>
  <si>
    <t xml:space="preserve">FM</t>
  </si>
  <si>
    <t xml:space="preserve">Moldavia</t>
  </si>
  <si>
    <t xml:space="preserve">MD</t>
  </si>
  <si>
    <t xml:space="preserve">Mongolia</t>
  </si>
  <si>
    <t xml:space="preserve">MN</t>
  </si>
  <si>
    <t xml:space="preserve">Montenegro</t>
  </si>
  <si>
    <t xml:space="preserve">ME</t>
  </si>
  <si>
    <t xml:space="preserve">Montserrat</t>
  </si>
  <si>
    <t xml:space="preserve">MS</t>
  </si>
  <si>
    <t xml:space="preserve">Mozambique</t>
  </si>
  <si>
    <t xml:space="preserve">MZ</t>
  </si>
  <si>
    <t xml:space="preserve">Myanmar (Birmania)</t>
  </si>
  <si>
    <t xml:space="preserve">MM</t>
  </si>
  <si>
    <t xml:space="preserve">México</t>
  </si>
  <si>
    <t xml:space="preserve">MX</t>
  </si>
  <si>
    <t xml:space="preserve">Mónaco</t>
  </si>
  <si>
    <t xml:space="preserve">MC</t>
  </si>
  <si>
    <t xml:space="preserve">Namibia</t>
  </si>
  <si>
    <t xml:space="preserve">NA</t>
  </si>
  <si>
    <t xml:space="preserve">Nauru</t>
  </si>
  <si>
    <t xml:space="preserve">NR</t>
  </si>
  <si>
    <t xml:space="preserve">Nepal</t>
  </si>
  <si>
    <t xml:space="preserve">NP</t>
  </si>
  <si>
    <t xml:space="preserve">Nicaragua</t>
  </si>
  <si>
    <t xml:space="preserve">NI</t>
  </si>
  <si>
    <t xml:space="preserve">Nigeria</t>
  </si>
  <si>
    <t xml:space="preserve">NG</t>
  </si>
  <si>
    <t xml:space="preserve">Niue</t>
  </si>
  <si>
    <t xml:space="preserve">NU</t>
  </si>
  <si>
    <t xml:space="preserve">Noruega</t>
  </si>
  <si>
    <t xml:space="preserve">NO</t>
  </si>
  <si>
    <t xml:space="preserve">Nueva Caledonia</t>
  </si>
  <si>
    <t xml:space="preserve">NC</t>
  </si>
  <si>
    <t xml:space="preserve">Nueva Zelanda</t>
  </si>
  <si>
    <t xml:space="preserve">NZ</t>
  </si>
  <si>
    <t xml:space="preserve">Níger</t>
  </si>
  <si>
    <t xml:space="preserve">NE</t>
  </si>
  <si>
    <t xml:space="preserve">Omán</t>
  </si>
  <si>
    <t xml:space="preserve">OM</t>
  </si>
  <si>
    <t xml:space="preserve">Pakistán</t>
  </si>
  <si>
    <t xml:space="preserve">PK</t>
  </si>
  <si>
    <t xml:space="preserve">Palaos</t>
  </si>
  <si>
    <t xml:space="preserve">PW</t>
  </si>
  <si>
    <t xml:space="preserve">Panamá</t>
  </si>
  <si>
    <t xml:space="preserve">PA</t>
  </si>
  <si>
    <t xml:space="preserve">Papúa Nueva Guinea</t>
  </si>
  <si>
    <t xml:space="preserve">PG</t>
  </si>
  <si>
    <t xml:space="preserve">Paraguay</t>
  </si>
  <si>
    <t xml:space="preserve">PY</t>
  </si>
  <si>
    <t xml:space="preserve">Países Bajos</t>
  </si>
  <si>
    <t xml:space="preserve">NL</t>
  </si>
  <si>
    <t xml:space="preserve">PE</t>
  </si>
  <si>
    <t xml:space="preserve">Polinesia Francesa</t>
  </si>
  <si>
    <t xml:space="preserve">PF</t>
  </si>
  <si>
    <t xml:space="preserve">Polonia</t>
  </si>
  <si>
    <t xml:space="preserve">PL</t>
  </si>
  <si>
    <t xml:space="preserve">Portugal</t>
  </si>
  <si>
    <t xml:space="preserve">PT</t>
  </si>
  <si>
    <t xml:space="preserve">Puerto Rico</t>
  </si>
  <si>
    <t xml:space="preserve">PR</t>
  </si>
  <si>
    <t xml:space="preserve">RAE de Hong Kong (China)</t>
  </si>
  <si>
    <t xml:space="preserve">HK</t>
  </si>
  <si>
    <t xml:space="preserve">RAE de Macao (China)</t>
  </si>
  <si>
    <t xml:space="preserve">MO</t>
  </si>
  <si>
    <t xml:space="preserve">Reino Unido</t>
  </si>
  <si>
    <t xml:space="preserve">GB</t>
  </si>
  <si>
    <t xml:space="preserve">República Centroafricana</t>
  </si>
  <si>
    <t xml:space="preserve">CF</t>
  </si>
  <si>
    <t xml:space="preserve">República Democrática del Congo</t>
  </si>
  <si>
    <t xml:space="preserve">CD</t>
  </si>
  <si>
    <t xml:space="preserve">República Dominicana</t>
  </si>
  <si>
    <t xml:space="preserve">DO</t>
  </si>
  <si>
    <t xml:space="preserve">Reunión</t>
  </si>
  <si>
    <t xml:space="preserve">RE</t>
  </si>
  <si>
    <t xml:space="preserve">Ruanda</t>
  </si>
  <si>
    <t xml:space="preserve">RW</t>
  </si>
  <si>
    <t xml:space="preserve">Rumanía</t>
  </si>
  <si>
    <t xml:space="preserve">RO</t>
  </si>
  <si>
    <t xml:space="preserve">Rusia</t>
  </si>
  <si>
    <t xml:space="preserve">RU</t>
  </si>
  <si>
    <t xml:space="preserve">Samoa</t>
  </si>
  <si>
    <t xml:space="preserve">WS</t>
  </si>
  <si>
    <t xml:space="preserve">Samoa Americana</t>
  </si>
  <si>
    <t xml:space="preserve">AS</t>
  </si>
  <si>
    <t xml:space="preserve">San Bartolomé</t>
  </si>
  <si>
    <t xml:space="preserve">BL</t>
  </si>
  <si>
    <t xml:space="preserve">San Cristóbal y Nieves</t>
  </si>
  <si>
    <t xml:space="preserve">KN</t>
  </si>
  <si>
    <t xml:space="preserve">San Marino</t>
  </si>
  <si>
    <t xml:space="preserve">SM</t>
  </si>
  <si>
    <t xml:space="preserve">San Martín</t>
  </si>
  <si>
    <t xml:space="preserve">MF</t>
  </si>
  <si>
    <t xml:space="preserve">San Pedro y Miquelón</t>
  </si>
  <si>
    <t xml:space="preserve">PM</t>
  </si>
  <si>
    <t xml:space="preserve">San Vicente y las Granadinas</t>
  </si>
  <si>
    <t xml:space="preserve">VC</t>
  </si>
  <si>
    <t xml:space="preserve">Santa Elena</t>
  </si>
  <si>
    <t xml:space="preserve">SH</t>
  </si>
  <si>
    <t xml:space="preserve">Santa Lucía</t>
  </si>
  <si>
    <t xml:space="preserve">LC</t>
  </si>
  <si>
    <t xml:space="preserve">Santo Tomé y Príncipe</t>
  </si>
  <si>
    <t xml:space="preserve">ST</t>
  </si>
  <si>
    <t xml:space="preserve">Senegal</t>
  </si>
  <si>
    <t xml:space="preserve">SN</t>
  </si>
  <si>
    <t xml:space="preserve">Serbia</t>
  </si>
  <si>
    <t xml:space="preserve">RS</t>
  </si>
  <si>
    <t xml:space="preserve">Seychelles</t>
  </si>
  <si>
    <t xml:space="preserve">SC</t>
  </si>
  <si>
    <t xml:space="preserve">Sierra Leona</t>
  </si>
  <si>
    <t xml:space="preserve">SL</t>
  </si>
  <si>
    <t xml:space="preserve">Singapur</t>
  </si>
  <si>
    <t xml:space="preserve">SG</t>
  </si>
  <si>
    <t xml:space="preserve">Sint Maarten</t>
  </si>
  <si>
    <t xml:space="preserve">SX</t>
  </si>
  <si>
    <t xml:space="preserve">Siria</t>
  </si>
  <si>
    <t xml:space="preserve">SY</t>
  </si>
  <si>
    <t xml:space="preserve">Somalia</t>
  </si>
  <si>
    <t xml:space="preserve">SO</t>
  </si>
  <si>
    <t xml:space="preserve">Sri Lanka</t>
  </si>
  <si>
    <t xml:space="preserve">LK</t>
  </si>
  <si>
    <t xml:space="preserve">Sudáfrica</t>
  </si>
  <si>
    <t xml:space="preserve">ZA</t>
  </si>
  <si>
    <t xml:space="preserve">Sudán</t>
  </si>
  <si>
    <t xml:space="preserve">SD</t>
  </si>
  <si>
    <t xml:space="preserve">Sudán del Sur</t>
  </si>
  <si>
    <t xml:space="preserve">SS</t>
  </si>
  <si>
    <t xml:space="preserve">Suecia</t>
  </si>
  <si>
    <t xml:space="preserve">SE</t>
  </si>
  <si>
    <t xml:space="preserve">Suiza</t>
  </si>
  <si>
    <t xml:space="preserve">CH</t>
  </si>
  <si>
    <t xml:space="preserve">Surinam</t>
  </si>
  <si>
    <t xml:space="preserve">SR</t>
  </si>
  <si>
    <t xml:space="preserve">Svalbard y Jan Mayen</t>
  </si>
  <si>
    <t xml:space="preserve">SJ</t>
  </si>
  <si>
    <t xml:space="preserve">Sáhara Occidental</t>
  </si>
  <si>
    <t xml:space="preserve">EH</t>
  </si>
  <si>
    <t xml:space="preserve">Tailandia</t>
  </si>
  <si>
    <t xml:space="preserve">TH</t>
  </si>
  <si>
    <t xml:space="preserve">Taiwán</t>
  </si>
  <si>
    <t xml:space="preserve">TW</t>
  </si>
  <si>
    <t xml:space="preserve">Tanzania</t>
  </si>
  <si>
    <t xml:space="preserve">TZ</t>
  </si>
  <si>
    <t xml:space="preserve">Tayikistán</t>
  </si>
  <si>
    <t xml:space="preserve">TJ</t>
  </si>
  <si>
    <t xml:space="preserve">Territorio Británico del Océano Índico</t>
  </si>
  <si>
    <t xml:space="preserve">IO</t>
  </si>
  <si>
    <t xml:space="preserve">Territorios Palestinos</t>
  </si>
  <si>
    <t xml:space="preserve">PS</t>
  </si>
  <si>
    <t xml:space="preserve">Timor-Leste</t>
  </si>
  <si>
    <t xml:space="preserve">TL</t>
  </si>
  <si>
    <t xml:space="preserve">Togo</t>
  </si>
  <si>
    <t xml:space="preserve">TG</t>
  </si>
  <si>
    <t xml:space="preserve">Tokelau</t>
  </si>
  <si>
    <t xml:space="preserve">TK</t>
  </si>
  <si>
    <t xml:space="preserve">Tonga</t>
  </si>
  <si>
    <t xml:space="preserve">TO</t>
  </si>
  <si>
    <t xml:space="preserve">Trinidad y Tobago</t>
  </si>
  <si>
    <t xml:space="preserve">TT</t>
  </si>
  <si>
    <t xml:space="preserve">Turkmenistán</t>
  </si>
  <si>
    <t xml:space="preserve">TM</t>
  </si>
  <si>
    <t xml:space="preserve">Turquía</t>
  </si>
  <si>
    <t xml:space="preserve">TR</t>
  </si>
  <si>
    <t xml:space="preserve">Tuvalu</t>
  </si>
  <si>
    <t xml:space="preserve">TV</t>
  </si>
  <si>
    <t xml:space="preserve">Túnez</t>
  </si>
  <si>
    <t xml:space="preserve">TN</t>
  </si>
  <si>
    <t xml:space="preserve">Ucrania</t>
  </si>
  <si>
    <t xml:space="preserve">UA</t>
  </si>
  <si>
    <t xml:space="preserve">Uganda</t>
  </si>
  <si>
    <t xml:space="preserve">UG</t>
  </si>
  <si>
    <t xml:space="preserve">Uruguay</t>
  </si>
  <si>
    <t xml:space="preserve">UY</t>
  </si>
  <si>
    <t xml:space="preserve">Uzbekistán</t>
  </si>
  <si>
    <t xml:space="preserve">UZ</t>
  </si>
  <si>
    <t xml:space="preserve">Vanuatu</t>
  </si>
  <si>
    <t xml:space="preserve">VU</t>
  </si>
  <si>
    <t xml:space="preserve">Venezuela</t>
  </si>
  <si>
    <t xml:space="preserve">VE</t>
  </si>
  <si>
    <t xml:space="preserve">Vietnam</t>
  </si>
  <si>
    <t xml:space="preserve">VN</t>
  </si>
  <si>
    <t xml:space="preserve">Wallis y Futuna</t>
  </si>
  <si>
    <t xml:space="preserve">WF</t>
  </si>
  <si>
    <t xml:space="preserve">Yemen</t>
  </si>
  <si>
    <t xml:space="preserve">YE</t>
  </si>
  <si>
    <t xml:space="preserve">Yibuti</t>
  </si>
  <si>
    <t xml:space="preserve">DJ</t>
  </si>
  <si>
    <t xml:space="preserve">Zambia</t>
  </si>
  <si>
    <t xml:space="preserve">ZM</t>
  </si>
  <si>
    <t xml:space="preserve">Zimbabue</t>
  </si>
  <si>
    <t xml:space="preserve">ZW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</si>
</sst>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0%"/>
    <numFmt numFmtId="167" formatCode="General"/>
    <numFmt numFmtId="168" formatCode="#,##0"/>
    <numFmt numFmtId="169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E6B63"/>
      <name val="Arial"/>
      <family val="0"/>
      <charset val="1"/>
    </font>
    <font>
      <b val="true"/>
      <sz val="10"/>
      <color rgb="FF17191E"/>
      <name val="Arial"/>
      <family val="0"/>
      <charset val="1"/>
    </font>
    <font>
      <sz val="10"/>
      <color rgb="FF17191E"/>
      <name val="Arial"/>
      <family val="0"/>
      <charset val="1"/>
    </font>
    <font>
      <sz val="9"/>
      <color rgb="FF5B5E66"/>
      <name val="Arial"/>
      <family val="0"/>
      <charset val="1"/>
    </font>
    <font>
      <b val="true"/>
      <sz val="16"/>
      <color rgb="FF17191E"/>
      <name val="Arial"/>
      <family val="0"/>
      <charset val="1"/>
    </font>
    <font>
      <sz val="10"/>
      <color rgb="FF5B5E66"/>
      <name val="Arial"/>
      <family val="0"/>
      <charset val="1"/>
    </font>
    <font>
      <sz val="8"/>
      <color rgb="FF5B5E66"/>
      <name val="Arial"/>
      <family val="0"/>
      <charset val="1"/>
    </font>
    <font>
      <b val="true"/>
      <sz val="11"/>
      <color rgb="FF17191E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17191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2"/>
        <bgColor rgb="FFF4F3EE"/>
      </patternFill>
    </fill>
    <fill>
      <patternFill patternType="solid">
        <fgColor rgb="FF17191E"/>
        <bgColor rgb="FF000000"/>
      </patternFill>
    </fill>
    <fill>
      <patternFill patternType="solid">
        <fgColor rgb="FFF4F3E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EDCD3"/>
      </left>
      <right style="thin">
        <color rgb="FFDEDCD3"/>
      </right>
      <top style="thin">
        <color rgb="FFDEDCD3"/>
      </top>
      <bottom style="thin">
        <color rgb="FFDEDC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6B63"/>
      <rgbColor rgb="FFC0C0C0"/>
      <rgbColor rgb="FF808080"/>
      <rgbColor rgb="FF9999FF"/>
      <rgbColor rgb="FF993366"/>
      <rgbColor rgb="FFFFF4C2"/>
      <rgbColor rgb="FFF4F3EE"/>
      <rgbColor rgb="FF660066"/>
      <rgbColor rgb="FFFF8080"/>
      <rgbColor rgb="FF0066CC"/>
      <rgbColor rgb="FFDEDC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5E66"/>
      <rgbColor rgb="FF969696"/>
      <rgbColor rgb="FF003366"/>
      <rgbColor rgb="FF339966"/>
      <rgbColor rgb="FF17191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0"/>
  </cols>
  <sheetData>
    <row r="1" customFormat="false" ht="16.15" hidden="false" customHeight="false" outlineLevel="0" collapsed="false">
      <c r="A1" s="1" t="s">
        <v>0</v>
      </c>
    </row>
    <row r="2" customFormat="false" ht="23.85" hidden="false" customHeight="false" outlineLevel="0" collapsed="false">
      <c r="A2" s="2" t="s">
        <v>1</v>
      </c>
      <c r="B2" s="3" t="s">
        <v>2</v>
      </c>
    </row>
    <row r="3" customFormat="false" ht="35.05" hidden="false" customHeight="false" outlineLevel="0" collapsed="false">
      <c r="A3" s="2" t="s">
        <v>3</v>
      </c>
      <c r="B3" s="3" t="s">
        <v>4</v>
      </c>
    </row>
    <row r="4" customFormat="false" ht="15" hidden="false" customHeight="false" outlineLevel="0" collapsed="false">
      <c r="A4" s="2" t="s">
        <v>5</v>
      </c>
      <c r="B4" s="3" t="s">
        <v>6</v>
      </c>
    </row>
    <row r="5" customFormat="false" ht="23.85" hidden="false" customHeight="false" outlineLevel="0" collapsed="false">
      <c r="A5" s="2" t="s">
        <v>7</v>
      </c>
      <c r="B5" s="3" t="s">
        <v>8</v>
      </c>
    </row>
    <row r="6" customFormat="false" ht="15" hidden="false" customHeight="false" outlineLevel="0" collapsed="false">
      <c r="A6" s="2"/>
      <c r="B6" s="3"/>
    </row>
    <row r="7" customFormat="false" ht="16.15" hidden="false" customHeight="false" outlineLevel="0" collapsed="false">
      <c r="A7" s="1" t="s">
        <v>9</v>
      </c>
    </row>
    <row r="8" customFormat="false" ht="23.85" hidden="false" customHeight="false" outlineLevel="0" collapsed="false">
      <c r="A8" s="2" t="s">
        <v>10</v>
      </c>
      <c r="B8" s="3" t="s">
        <v>11</v>
      </c>
    </row>
    <row r="9" customFormat="false" ht="23.85" hidden="false" customHeight="false" outlineLevel="0" collapsed="false">
      <c r="A9" s="2" t="s">
        <v>12</v>
      </c>
      <c r="B9" s="3" t="s">
        <v>13</v>
      </c>
    </row>
    <row r="10" customFormat="false" ht="15" hidden="false" customHeight="false" outlineLevel="0" collapsed="false">
      <c r="A10" s="2" t="s">
        <v>14</v>
      </c>
      <c r="B10" s="3" t="s">
        <v>15</v>
      </c>
    </row>
    <row r="11" customFormat="false" ht="15" hidden="false" customHeight="false" outlineLevel="0" collapsed="false">
      <c r="A11" s="2"/>
      <c r="B11" s="3"/>
    </row>
    <row r="12" customFormat="false" ht="15" hidden="false" customHeight="false" outlineLevel="0" collapsed="false">
      <c r="A12" s="2" t="s">
        <v>16</v>
      </c>
      <c r="B12" s="3" t="s">
        <v>17</v>
      </c>
    </row>
    <row r="14" customFormat="false" ht="15" hidden="false" customHeight="false" outlineLevel="0" collapsed="false">
      <c r="A14" s="4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52"/>
  <sheetViews>
    <sheetView showFormulas="false" showGridLines="true" showRowColHeaders="true" showZeros="true" rightToLeft="false" tabSelected="true" showOutlineSymbols="true" defaultGridColor="true" view="normal" topLeftCell="A22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34"/>
    <col collapsed="false" customWidth="true" hidden="false" outlineLevel="0" max="3" min="3" style="0" width="46"/>
    <col collapsed="false" customWidth="true" hidden="false" outlineLevel="0" max="4" min="4" style="0" width="16"/>
    <col collapsed="false" customWidth="true" hidden="false" outlineLevel="0" max="6" min="5" style="0" width="13"/>
    <col collapsed="false" customWidth="true" hidden="false" outlineLevel="0" max="7" min="7" style="0" width="26"/>
    <col collapsed="false" customWidth="true" hidden="false" outlineLevel="0" max="8" min="8" style="0" width="32"/>
    <col collapsed="false" customWidth="true" hidden="false" outlineLevel="0" max="9" min="9" style="0" width="15"/>
    <col collapsed="false" customWidth="true" hidden="false" outlineLevel="0" max="10" min="10" style="0" width="12"/>
    <col collapsed="false" customWidth="true" hidden="false" outlineLevel="0" max="11" min="11" style="0" width="30"/>
    <col collapsed="false" customWidth="true" hidden="true" outlineLevel="0" max="12" min="12" style="0" width="12"/>
    <col collapsed="false" customWidth="true" hidden="true" outlineLevel="0" max="13" min="13" style="0" width="22"/>
    <col collapsed="false" customWidth="true" hidden="true" outlineLevel="0" max="14" min="14" style="0" width="16"/>
    <col collapsed="false" customWidth="true" hidden="true" outlineLevel="0" max="18" min="15" style="0" width="13"/>
  </cols>
  <sheetData>
    <row r="1" customFormat="false" ht="15" hidden="false" customHeight="false" outlineLevel="0" collapsed="false">
      <c r="A1" s="4" t="s">
        <v>19</v>
      </c>
    </row>
    <row r="2" customFormat="false" ht="19.7" hidden="false" customHeight="false" outlineLevel="0" collapsed="false">
      <c r="A2" s="5" t="s">
        <v>20</v>
      </c>
    </row>
    <row r="3" customFormat="false" ht="15" hidden="false" customHeight="false" outlineLevel="0" collapsed="false">
      <c r="A3" s="6" t="s">
        <v>21</v>
      </c>
    </row>
    <row r="5" customFormat="false" ht="15" hidden="false" customHeight="false" outlineLevel="0" collapsed="false">
      <c r="C5" s="7" t="s">
        <v>22</v>
      </c>
      <c r="D5" s="7" t="s">
        <v>23</v>
      </c>
      <c r="E5" s="7" t="s">
        <v>24</v>
      </c>
      <c r="F5" s="7" t="s">
        <v>25</v>
      </c>
      <c r="H5" s="7" t="s">
        <v>26</v>
      </c>
    </row>
    <row r="6" customFormat="false" ht="15" hidden="false" customHeight="false" outlineLevel="0" collapsed="false">
      <c r="A6" s="8" t="s">
        <v>27</v>
      </c>
      <c r="B6" s="9" t="s">
        <v>28</v>
      </c>
      <c r="C6" s="7" t="s">
        <v>29</v>
      </c>
      <c r="D6" s="4"/>
      <c r="H6" s="8" t="s">
        <v>30</v>
      </c>
      <c r="I6" s="10" t="n">
        <f aca="false">SUMIF($A$22:$A$51,H6,$D$22:$D$51)</f>
        <v>2800</v>
      </c>
      <c r="J6" s="11" t="n">
        <f aca="false">IF($B$16=0,"",I6/$B$16)</f>
        <v>0.651162790697675</v>
      </c>
    </row>
    <row r="7" customFormat="false" ht="15" hidden="false" customHeight="false" outlineLevel="0" collapsed="false">
      <c r="A7" s="8" t="s">
        <v>31</v>
      </c>
      <c r="B7" s="9" t="s">
        <v>32</v>
      </c>
      <c r="C7" s="7" t="s">
        <v>33</v>
      </c>
      <c r="D7" s="4" t="str">
        <f aca="false">IFERROR(INDEX(L_categorias_code,MATCH(B7,L_categorias,0)),"")</f>
        <v>salud</v>
      </c>
      <c r="H7" s="8" t="s">
        <v>34</v>
      </c>
      <c r="I7" s="10" t="n">
        <f aca="false">SUMIF($A$22:$A$51,H7,$D$22:$D$51)</f>
        <v>0</v>
      </c>
      <c r="J7" s="11" t="n">
        <f aca="false">IF($B$16=0,"",I7/$B$16)</f>
        <v>0</v>
      </c>
    </row>
    <row r="8" customFormat="false" ht="15" hidden="false" customHeight="false" outlineLevel="0" collapsed="false">
      <c r="A8" s="8" t="s">
        <v>35</v>
      </c>
      <c r="B8" s="9" t="s">
        <v>36</v>
      </c>
      <c r="C8" s="7" t="s">
        <v>37</v>
      </c>
      <c r="D8" s="4" t="str">
        <f aca="false">IFERROR(INDEX(L_paises_code,MATCH(B8,L_paises,0)),"")</f>
        <v>PE</v>
      </c>
      <c r="H8" s="8" t="s">
        <v>38</v>
      </c>
      <c r="I8" s="10" t="n">
        <f aca="false">SUMIF($A$22:$A$51,H8,$D$22:$D$51)</f>
        <v>1500</v>
      </c>
      <c r="J8" s="11" t="n">
        <f aca="false">IF($B$16=0,"",I8/$B$16)</f>
        <v>0.348837209302326</v>
      </c>
    </row>
    <row r="9" customFormat="false" ht="15" hidden="false" customHeight="false" outlineLevel="0" collapsed="false">
      <c r="A9" s="8" t="s">
        <v>39</v>
      </c>
      <c r="B9" s="9" t="s">
        <v>40</v>
      </c>
      <c r="C9" s="7" t="s">
        <v>41</v>
      </c>
      <c r="D9" s="4" t="str">
        <f aca="false">IFERROR(INDEX(L_monedas_code,MATCH(B9,L_monedas,0)),"")</f>
        <v>PEN</v>
      </c>
      <c r="H9" s="8" t="s">
        <v>42</v>
      </c>
      <c r="I9" s="10" t="n">
        <f aca="false">SUMIF($A$22:$A$51,H9,$D$22:$D$51)</f>
        <v>0</v>
      </c>
      <c r="J9" s="11" t="n">
        <f aca="false">IF($B$16=0,"",I9/$B$16)</f>
        <v>0</v>
      </c>
    </row>
    <row r="10" customFormat="false" ht="15" hidden="false" customHeight="false" outlineLevel="0" collapsed="false">
      <c r="A10" s="8" t="s">
        <v>43</v>
      </c>
      <c r="B10" s="9" t="s">
        <v>44</v>
      </c>
      <c r="C10" s="7" t="s">
        <v>45</v>
      </c>
      <c r="D10" s="4" t="str">
        <f aca="false">IFERROR(INDEX(L_objetivos_code,MATCH(B10,L_objetivos,0)),"")</f>
        <v>leads_formulario</v>
      </c>
      <c r="E10" s="12" t="n">
        <f aca="false">IF(OR(B10="",$B$16=0),"",SUMIF($B$22:$B$51,B10,$D$22:$D$51)/$B$16)</f>
        <v>0.813953488372093</v>
      </c>
      <c r="F10" s="13" t="n">
        <f aca="false">IF(B10="","",SUMIF($B$22:$B$51,B10,$D$22:$D$51))</f>
        <v>3500</v>
      </c>
      <c r="H10" s="8" t="s">
        <v>46</v>
      </c>
      <c r="I10" s="10" t="n">
        <f aca="false">SUMIF($A$22:$A$51,H10,$D$22:$D$51)</f>
        <v>0</v>
      </c>
      <c r="J10" s="11" t="n">
        <f aca="false">IF($B$16=0,"",I10/$B$16)</f>
        <v>0</v>
      </c>
    </row>
    <row r="11" customFormat="false" ht="15" hidden="false" customHeight="false" outlineLevel="0" collapsed="false">
      <c r="A11" s="8" t="s">
        <v>47</v>
      </c>
      <c r="B11" s="9" t="s">
        <v>48</v>
      </c>
      <c r="C11" s="7" t="s">
        <v>49</v>
      </c>
      <c r="D11" s="4" t="str">
        <f aca="false">IFERROR(INDEX(L_objetivos_code,MATCH(B11,L_objetivos,0)),"")</f>
        <v>reconocimiento</v>
      </c>
      <c r="E11" s="12" t="n">
        <f aca="false">IF(OR(B11="",$B$16=0),"",SUMIF($B$22:$B$51,B11,$D$22:$D$51)/$B$16)</f>
        <v>0.186046511627907</v>
      </c>
      <c r="F11" s="13" t="n">
        <f aca="false">IF(B11="","",SUMIF($B$22:$B$51,B11,$D$22:$D$51))</f>
        <v>800</v>
      </c>
    </row>
    <row r="12" customFormat="false" ht="15" hidden="false" customHeight="false" outlineLevel="0" collapsed="false">
      <c r="A12" s="8" t="s">
        <v>50</v>
      </c>
      <c r="B12" s="9"/>
      <c r="C12" s="7" t="s">
        <v>51</v>
      </c>
      <c r="D12" s="4" t="str">
        <f aca="false">IFERROR(INDEX(L_objetivos_code,MATCH(B12,L_objetivos,0)),"")</f>
        <v/>
      </c>
      <c r="E12" s="12" t="str">
        <f aca="false">IF(OR(B12="",$B$16=0),"",SUMIF($B$22:$B$51,B12,$D$22:$D$51)/$B$16)</f>
        <v/>
      </c>
      <c r="F12" s="13" t="str">
        <f aca="false">IF(B12="","",SUMIF($B$22:$B$51,B12,$D$22:$D$51))</f>
        <v/>
      </c>
    </row>
    <row r="13" customFormat="false" ht="15" hidden="false" customHeight="false" outlineLevel="0" collapsed="false">
      <c r="A13" s="8" t="s">
        <v>52</v>
      </c>
      <c r="B13" s="9" t="s">
        <v>53</v>
      </c>
      <c r="C13" s="7" t="s">
        <v>54</v>
      </c>
      <c r="D13" s="4"/>
    </row>
    <row r="14" customFormat="false" ht="15" hidden="false" customHeight="false" outlineLevel="0" collapsed="false">
      <c r="A14" s="8" t="s">
        <v>55</v>
      </c>
      <c r="B14" s="9" t="s">
        <v>56</v>
      </c>
      <c r="C14" s="7" t="s">
        <v>57</v>
      </c>
      <c r="D14" s="4"/>
    </row>
    <row r="15" customFormat="false" ht="15" hidden="false" customHeight="false" outlineLevel="0" collapsed="false">
      <c r="A15" s="8" t="s">
        <v>58</v>
      </c>
      <c r="B15" s="14" t="n">
        <f aca="false">IFERROR(IF(ISNUMBER(B14),B14,DATEVALUE(B14))-IF(ISNUMBER(B13),B13,DATEVALUE(B13))+1,"")</f>
        <v>30</v>
      </c>
      <c r="C15" s="7" t="s">
        <v>59</v>
      </c>
      <c r="D15" s="4"/>
    </row>
    <row r="16" customFormat="false" ht="15" hidden="false" customHeight="false" outlineLevel="0" collapsed="false">
      <c r="A16" s="8" t="str">
        <f aca="false">"Presupuesto total ("&amp;$D$9&amp;")"</f>
        <v>Presupuesto total (PEN)</v>
      </c>
      <c r="B16" s="15" t="n">
        <f aca="false">SUM(D22:D51)</f>
        <v>4300</v>
      </c>
      <c r="C16" s="7" t="s">
        <v>60</v>
      </c>
      <c r="D16" s="4"/>
    </row>
    <row r="17" customFormat="false" ht="15" hidden="false" customHeight="false" outlineLevel="0" collapsed="false">
      <c r="A17" s="8" t="str">
        <f aca="false">"Ticket promedio por venta, solo ventas ("&amp;$D$9&amp;")"</f>
        <v>Ticket promedio por venta, solo ventas (PEN)</v>
      </c>
      <c r="B17" s="16"/>
      <c r="C17" s="7" t="s">
        <v>61</v>
      </c>
      <c r="D17" s="4"/>
    </row>
    <row r="20" customFormat="false" ht="15" hidden="false" customHeight="false" outlineLevel="0" collapsed="false">
      <c r="A20" s="7" t="s">
        <v>62</v>
      </c>
      <c r="B20" s="7" t="s">
        <v>63</v>
      </c>
      <c r="C20" s="7" t="s">
        <v>64</v>
      </c>
      <c r="D20" s="7" t="s">
        <v>65</v>
      </c>
      <c r="E20" s="7" t="s">
        <v>54</v>
      </c>
      <c r="F20" s="7" t="s">
        <v>57</v>
      </c>
      <c r="G20" s="7" t="s">
        <v>66</v>
      </c>
      <c r="H20" s="7" t="s">
        <v>67</v>
      </c>
      <c r="I20" s="7" t="s">
        <v>68</v>
      </c>
      <c r="J20" s="7" t="s">
        <v>69</v>
      </c>
      <c r="K20" s="7" t="s">
        <v>70</v>
      </c>
    </row>
    <row r="21" customFormat="false" ht="33.75" hidden="false" customHeight="true" outlineLevel="0" collapsed="false">
      <c r="A21" s="17" t="s">
        <v>71</v>
      </c>
      <c r="B21" s="17" t="s">
        <v>72</v>
      </c>
      <c r="C21" s="17" t="s">
        <v>73</v>
      </c>
      <c r="D21" s="17" t="str">
        <f aca="false">"Presupuesto ("&amp;$D$9&amp;")"</f>
        <v>Presupuesto (PEN)</v>
      </c>
      <c r="E21" s="17" t="s">
        <v>74</v>
      </c>
      <c r="F21" s="17" t="s">
        <v>75</v>
      </c>
      <c r="G21" s="17" t="s">
        <v>76</v>
      </c>
      <c r="H21" s="17" t="str">
        <f aca="false">"Meta del KPI ("&amp;$D$9&amp;")"</f>
        <v>Meta del KPI (PEN)</v>
      </c>
      <c r="I21" s="17" t="s">
        <v>77</v>
      </c>
      <c r="J21" s="17" t="s">
        <v>78</v>
      </c>
      <c r="K21" s="17" t="s">
        <v>79</v>
      </c>
      <c r="L21" s="7" t="s">
        <v>80</v>
      </c>
      <c r="M21" s="7" t="s">
        <v>81</v>
      </c>
      <c r="N21" s="7" t="s">
        <v>82</v>
      </c>
      <c r="P21" s="7" t="s">
        <v>83</v>
      </c>
      <c r="Q21" s="7" t="s">
        <v>84</v>
      </c>
      <c r="R21" s="7" t="s">
        <v>85</v>
      </c>
    </row>
    <row r="22" customFormat="false" ht="15" hidden="false" customHeight="false" outlineLevel="0" collapsed="false">
      <c r="A22" s="9" t="s">
        <v>30</v>
      </c>
      <c r="B22" s="9" t="s">
        <v>44</v>
      </c>
      <c r="C22" s="9" t="s">
        <v>86</v>
      </c>
      <c r="D22" s="16" t="n">
        <v>2000</v>
      </c>
      <c r="E22" s="9" t="s">
        <v>53</v>
      </c>
      <c r="F22" s="9" t="s">
        <v>56</v>
      </c>
      <c r="G22" s="14" t="str">
        <f aca="false">IFERROR(INDEX(L_kpi,MATCH(B22,L_objetivos,0)),"")</f>
        <v>Costo por lead (CPL)</v>
      </c>
      <c r="H22" s="16" t="n">
        <v>15</v>
      </c>
      <c r="I22" s="18" t="n">
        <f aca="false">IF(OR(D22="",H22="",H22=0),"",IF(N22="reconocimiento",D22/H22*1000,D22/H22))</f>
        <v>133.333333333333</v>
      </c>
      <c r="J22" s="19" t="n">
        <f aca="false">IF(OR(D22="",$B$16=0),"",D22/$B$16)</f>
        <v>0.465116279069767</v>
      </c>
      <c r="K22" s="9" t="s">
        <v>87</v>
      </c>
      <c r="L22" s="7" t="str">
        <f aca="false">IFERROR(INDEX(L_plataformas_code,MATCH(A22,L_plataformas,0)),"")</f>
        <v>meta</v>
      </c>
      <c r="M22" s="7" t="str">
        <f aca="false">IF(OR(L22="",N22=""),"c_none","c_"&amp;L22&amp;"_"&amp;N22)</f>
        <v>c_meta_leads_formulario</v>
      </c>
      <c r="N22" s="7" t="str">
        <f aca="false">IFERROR(INDEX(L_objetivos_code,MATCH(B22,L_objetivos,0)),"")</f>
        <v>leads_formulario</v>
      </c>
      <c r="P22" s="7" t="str">
        <f aca="false">IF(IFERROR(INDEX(L_camp_1,MATCH($M22,L_camp_key,0)),"")=0,"",IFERROR(INDEX(L_camp_1,MATCH($M22,L_camp_key,0)),""))</f>
        <v>Clientes potenciales · formulario instantáneo</v>
      </c>
      <c r="Q22" s="7" t="str">
        <f aca="false">IF(IFERROR(INDEX(L_camp_2,MATCH($M22,L_camp_key,0)),"")=0,"",IFERROR(INDEX(L_camp_2,MATCH($M22,L_camp_key,0)),""))</f>
        <v>Clientes potenciales · formulario en tu web</v>
      </c>
      <c r="R22" s="7" t="str">
        <f aca="false">IF(IFERROR(INDEX(L_camp_3,MATCH($M22,L_camp_key,0)),"")=0,"",IFERROR(INDEX(L_camp_3,MATCH($M22,L_camp_key,0)),""))</f>
        <v/>
      </c>
    </row>
    <row r="23" customFormat="false" ht="15" hidden="false" customHeight="false" outlineLevel="0" collapsed="false">
      <c r="A23" s="9" t="s">
        <v>38</v>
      </c>
      <c r="B23" s="9" t="s">
        <v>44</v>
      </c>
      <c r="C23" s="9" t="s">
        <v>88</v>
      </c>
      <c r="D23" s="16" t="n">
        <v>1500</v>
      </c>
      <c r="E23" s="9" t="s">
        <v>53</v>
      </c>
      <c r="F23" s="9" t="s">
        <v>56</v>
      </c>
      <c r="G23" s="14" t="str">
        <f aca="false">IFERROR(INDEX(L_kpi,MATCH(B23,L_objetivos,0)),"")</f>
        <v>Costo por lead (CPL)</v>
      </c>
      <c r="H23" s="16" t="n">
        <v>20</v>
      </c>
      <c r="I23" s="18" t="n">
        <f aca="false">IF(OR(D23="",H23="",H23=0),"",IF(N23="reconocimiento",D23/H23*1000,D23/H23))</f>
        <v>75</v>
      </c>
      <c r="J23" s="19" t="n">
        <f aca="false">IF(OR(D23="",$B$16=0),"",D23/$B$16)</f>
        <v>0.348837209302326</v>
      </c>
      <c r="K23" s="9"/>
      <c r="L23" s="7" t="str">
        <f aca="false">IFERROR(INDEX(L_plataformas_code,MATCH(A23,L_plataformas,0)),"")</f>
        <v>google</v>
      </c>
      <c r="M23" s="7" t="str">
        <f aca="false">IF(OR(L23="",N23=""),"c_none","c_"&amp;L23&amp;"_"&amp;N23)</f>
        <v>c_google_leads_formulario</v>
      </c>
      <c r="N23" s="7" t="str">
        <f aca="false">IFERROR(INDEX(L_objetivos_code,MATCH(B23,L_objetivos,0)),"")</f>
        <v>leads_formulario</v>
      </c>
      <c r="P23" s="7" t="str">
        <f aca="false">IF(IFERROR(INDEX(L_camp_1,MATCH($M23,L_camp_key,0)),"")=0,"",IFERROR(INDEX(L_camp_1,MATCH($M23,L_camp_key,0)),""))</f>
        <v>Búsqueda · conversiones de formulario</v>
      </c>
      <c r="Q23" s="7" t="str">
        <f aca="false">IF(IFERROR(INDEX(L_camp_2,MATCH($M23,L_camp_key,0)),"")=0,"",IFERROR(INDEX(L_camp_2,MATCH($M23,L_camp_key,0)),""))</f>
        <v>Performance Max · clientes potenciales</v>
      </c>
      <c r="R23" s="7" t="str">
        <f aca="false">IF(IFERROR(INDEX(L_camp_3,MATCH($M23,L_camp_key,0)),"")=0,"",IFERROR(INDEX(L_camp_3,MATCH($M23,L_camp_key,0)),""))</f>
        <v>Demand Gen · formularios</v>
      </c>
    </row>
    <row r="24" customFormat="false" ht="15" hidden="false" customHeight="false" outlineLevel="0" collapsed="false">
      <c r="A24" s="9" t="s">
        <v>30</v>
      </c>
      <c r="B24" s="9" t="s">
        <v>48</v>
      </c>
      <c r="C24" s="9" t="s">
        <v>89</v>
      </c>
      <c r="D24" s="16" t="n">
        <v>800</v>
      </c>
      <c r="E24" s="9" t="s">
        <v>53</v>
      </c>
      <c r="F24" s="9" t="s">
        <v>56</v>
      </c>
      <c r="G24" s="14" t="str">
        <f aca="false">IFERROR(INDEX(L_kpi,MATCH(B24,L_objetivos,0)),"")</f>
        <v>CPM y alcance</v>
      </c>
      <c r="H24" s="16" t="n">
        <v>6</v>
      </c>
      <c r="I24" s="18" t="n">
        <f aca="false">IF(OR(D24="",H24="",H24=0),"",IF(N24="reconocimiento",D24/H24*1000,D24/H24))</f>
        <v>133333.333333333</v>
      </c>
      <c r="J24" s="19" t="n">
        <f aca="false">IF(OR(D24="",$B$16=0),"",D24/$B$16)</f>
        <v>0.186046511627907</v>
      </c>
      <c r="K24" s="9" t="s">
        <v>90</v>
      </c>
      <c r="L24" s="7" t="str">
        <f aca="false">IFERROR(INDEX(L_plataformas_code,MATCH(A24,L_plataformas,0)),"")</f>
        <v>meta</v>
      </c>
      <c r="M24" s="7" t="str">
        <f aca="false">IF(OR(L24="",N24=""),"c_none","c_"&amp;L24&amp;"_"&amp;N24)</f>
        <v>c_meta_reconocimiento</v>
      </c>
      <c r="N24" s="7" t="str">
        <f aca="false">IFERROR(INDEX(L_objetivos_code,MATCH(B24,L_objetivos,0)),"")</f>
        <v>reconocimiento</v>
      </c>
      <c r="P24" s="7" t="str">
        <f aca="false">IF(IFERROR(INDEX(L_camp_1,MATCH($M24,L_camp_key,0)),"")=0,"",IFERROR(INDEX(L_camp_1,MATCH($M24,L_camp_key,0)),""))</f>
        <v>Reconocimiento · alcance</v>
      </c>
      <c r="Q24" s="7" t="str">
        <f aca="false">IF(IFERROR(INDEX(L_camp_2,MATCH($M24,L_camp_key,0)),"")=0,"",IFERROR(INDEX(L_camp_2,MATCH($M24,L_camp_key,0)),""))</f>
        <v>Reconocimiento · recuerdo del anuncio</v>
      </c>
      <c r="R24" s="7" t="str">
        <f aca="false">IF(IFERROR(INDEX(L_camp_3,MATCH($M24,L_camp_key,0)),"")=0,"",IFERROR(INDEX(L_camp_3,MATCH($M24,L_camp_key,0)),""))</f>
        <v/>
      </c>
    </row>
    <row r="25" customFormat="false" ht="15" hidden="false" customHeight="false" outlineLevel="0" collapsed="false">
      <c r="A25" s="9"/>
      <c r="B25" s="9"/>
      <c r="C25" s="9"/>
      <c r="D25" s="16"/>
      <c r="E25" s="9"/>
      <c r="F25" s="9"/>
      <c r="G25" s="14" t="str">
        <f aca="false">IFERROR(INDEX(L_kpi,MATCH(B25,L_objetivos,0)),"")</f>
        <v/>
      </c>
      <c r="H25" s="16"/>
      <c r="I25" s="18" t="str">
        <f aca="false">IF(OR(D25="",H25="",H25=0),"",IF(N25="reconocimiento",D25/H25*1000,D25/H25))</f>
        <v/>
      </c>
      <c r="J25" s="19" t="str">
        <f aca="false">IF(OR(D25="",$B$16=0),"",D25/$B$16)</f>
        <v/>
      </c>
      <c r="K25" s="9"/>
      <c r="L25" s="7" t="str">
        <f aca="false">IFERROR(INDEX(L_plataformas_code,MATCH(A25,L_plataformas,0)),"")</f>
        <v/>
      </c>
      <c r="M25" s="7" t="str">
        <f aca="false">IF(OR(L25="",N25=""),"c_none","c_"&amp;L25&amp;"_"&amp;N25)</f>
        <v>c_none</v>
      </c>
      <c r="N25" s="7" t="str">
        <f aca="false">IFERROR(INDEX(L_objetivos_code,MATCH(B25,L_objetivos,0)),"")</f>
        <v/>
      </c>
      <c r="P25" s="7" t="str">
        <f aca="false">IF(IFERROR(INDEX(L_camp_1,MATCH($M25,L_camp_key,0)),"")=0,"",IFERROR(INDEX(L_camp_1,MATCH($M25,L_camp_key,0)),""))</f>
        <v>Elige primero la plataforma y el objetivo</v>
      </c>
      <c r="Q25" s="7" t="str">
        <f aca="false">IF(IFERROR(INDEX(L_camp_2,MATCH($M25,L_camp_key,0)),"")=0,"",IFERROR(INDEX(L_camp_2,MATCH($M25,L_camp_key,0)),""))</f>
        <v/>
      </c>
      <c r="R25" s="7" t="str">
        <f aca="false">IF(IFERROR(INDEX(L_camp_3,MATCH($M25,L_camp_key,0)),"")=0,"",IFERROR(INDEX(L_camp_3,MATCH($M25,L_camp_key,0)),""))</f>
        <v/>
      </c>
    </row>
    <row r="26" customFormat="false" ht="15" hidden="false" customHeight="false" outlineLevel="0" collapsed="false">
      <c r="A26" s="9"/>
      <c r="B26" s="9"/>
      <c r="C26" s="9"/>
      <c r="D26" s="16"/>
      <c r="E26" s="9"/>
      <c r="F26" s="9"/>
      <c r="G26" s="14" t="str">
        <f aca="false">IFERROR(INDEX(L_kpi,MATCH(B26,L_objetivos,0)),"")</f>
        <v/>
      </c>
      <c r="H26" s="16"/>
      <c r="I26" s="18" t="str">
        <f aca="false">IF(OR(D26="",H26="",H26=0),"",IF(N26="reconocimiento",D26/H26*1000,D26/H26))</f>
        <v/>
      </c>
      <c r="J26" s="19" t="str">
        <f aca="false">IF(OR(D26="",$B$16=0),"",D26/$B$16)</f>
        <v/>
      </c>
      <c r="K26" s="9"/>
      <c r="L26" s="7" t="str">
        <f aca="false">IFERROR(INDEX(L_plataformas_code,MATCH(A26,L_plataformas,0)),"")</f>
        <v/>
      </c>
      <c r="M26" s="7" t="str">
        <f aca="false">IF(OR(L26="",N26=""),"c_none","c_"&amp;L26&amp;"_"&amp;N26)</f>
        <v>c_none</v>
      </c>
      <c r="N26" s="7" t="str">
        <f aca="false">IFERROR(INDEX(L_objetivos_code,MATCH(B26,L_objetivos,0)),"")</f>
        <v/>
      </c>
      <c r="P26" s="7" t="str">
        <f aca="false">IF(IFERROR(INDEX(L_camp_1,MATCH($M26,L_camp_key,0)),"")=0,"",IFERROR(INDEX(L_camp_1,MATCH($M26,L_camp_key,0)),""))</f>
        <v>Elige primero la plataforma y el objetivo</v>
      </c>
      <c r="Q26" s="7" t="str">
        <f aca="false">IF(IFERROR(INDEX(L_camp_2,MATCH($M26,L_camp_key,0)),"")=0,"",IFERROR(INDEX(L_camp_2,MATCH($M26,L_camp_key,0)),""))</f>
        <v/>
      </c>
      <c r="R26" s="7" t="str">
        <f aca="false">IF(IFERROR(INDEX(L_camp_3,MATCH($M26,L_camp_key,0)),"")=0,"",IFERROR(INDEX(L_camp_3,MATCH($M26,L_camp_key,0)),""))</f>
        <v/>
      </c>
    </row>
    <row r="27" customFormat="false" ht="15" hidden="false" customHeight="false" outlineLevel="0" collapsed="false">
      <c r="A27" s="9"/>
      <c r="B27" s="9"/>
      <c r="C27" s="9"/>
      <c r="D27" s="16"/>
      <c r="E27" s="9"/>
      <c r="F27" s="9"/>
      <c r="G27" s="14" t="str">
        <f aca="false">IFERROR(INDEX(L_kpi,MATCH(B27,L_objetivos,0)),"")</f>
        <v/>
      </c>
      <c r="H27" s="16"/>
      <c r="I27" s="18" t="str">
        <f aca="false">IF(OR(D27="",H27="",H27=0),"",IF(N27="reconocimiento",D27/H27*1000,D27/H27))</f>
        <v/>
      </c>
      <c r="J27" s="19" t="str">
        <f aca="false">IF(OR(D27="",$B$16=0),"",D27/$B$16)</f>
        <v/>
      </c>
      <c r="K27" s="9"/>
      <c r="L27" s="7" t="str">
        <f aca="false">IFERROR(INDEX(L_plataformas_code,MATCH(A27,L_plataformas,0)),"")</f>
        <v/>
      </c>
      <c r="M27" s="7" t="str">
        <f aca="false">IF(OR(L27="",N27=""),"c_none","c_"&amp;L27&amp;"_"&amp;N27)</f>
        <v>c_none</v>
      </c>
      <c r="N27" s="7" t="str">
        <f aca="false">IFERROR(INDEX(L_objetivos_code,MATCH(B27,L_objetivos,0)),"")</f>
        <v/>
      </c>
      <c r="P27" s="7" t="str">
        <f aca="false">IF(IFERROR(INDEX(L_camp_1,MATCH($M27,L_camp_key,0)),"")=0,"",IFERROR(INDEX(L_camp_1,MATCH($M27,L_camp_key,0)),""))</f>
        <v>Elige primero la plataforma y el objetivo</v>
      </c>
      <c r="Q27" s="7" t="str">
        <f aca="false">IF(IFERROR(INDEX(L_camp_2,MATCH($M27,L_camp_key,0)),"")=0,"",IFERROR(INDEX(L_camp_2,MATCH($M27,L_camp_key,0)),""))</f>
        <v/>
      </c>
      <c r="R27" s="7" t="str">
        <f aca="false">IF(IFERROR(INDEX(L_camp_3,MATCH($M27,L_camp_key,0)),"")=0,"",IFERROR(INDEX(L_camp_3,MATCH($M27,L_camp_key,0)),""))</f>
        <v/>
      </c>
    </row>
    <row r="28" customFormat="false" ht="15" hidden="false" customHeight="false" outlineLevel="0" collapsed="false">
      <c r="A28" s="9"/>
      <c r="B28" s="9"/>
      <c r="C28" s="9"/>
      <c r="D28" s="16"/>
      <c r="E28" s="9"/>
      <c r="F28" s="9"/>
      <c r="G28" s="14" t="str">
        <f aca="false">IFERROR(INDEX(L_kpi,MATCH(B28,L_objetivos,0)),"")</f>
        <v/>
      </c>
      <c r="H28" s="16"/>
      <c r="I28" s="18" t="str">
        <f aca="false">IF(OR(D28="",H28="",H28=0),"",IF(N28="reconocimiento",D28/H28*1000,D28/H28))</f>
        <v/>
      </c>
      <c r="J28" s="19" t="str">
        <f aca="false">IF(OR(D28="",$B$16=0),"",D28/$B$16)</f>
        <v/>
      </c>
      <c r="K28" s="9"/>
      <c r="L28" s="7" t="str">
        <f aca="false">IFERROR(INDEX(L_plataformas_code,MATCH(A28,L_plataformas,0)),"")</f>
        <v/>
      </c>
      <c r="M28" s="7" t="str">
        <f aca="false">IF(OR(L28="",N28=""),"c_none","c_"&amp;L28&amp;"_"&amp;N28)</f>
        <v>c_none</v>
      </c>
      <c r="N28" s="7" t="str">
        <f aca="false">IFERROR(INDEX(L_objetivos_code,MATCH(B28,L_objetivos,0)),"")</f>
        <v/>
      </c>
      <c r="P28" s="7" t="str">
        <f aca="false">IF(IFERROR(INDEX(L_camp_1,MATCH($M28,L_camp_key,0)),"")=0,"",IFERROR(INDEX(L_camp_1,MATCH($M28,L_camp_key,0)),""))</f>
        <v>Elige primero la plataforma y el objetivo</v>
      </c>
      <c r="Q28" s="7" t="str">
        <f aca="false">IF(IFERROR(INDEX(L_camp_2,MATCH($M28,L_camp_key,0)),"")=0,"",IFERROR(INDEX(L_camp_2,MATCH($M28,L_camp_key,0)),""))</f>
        <v/>
      </c>
      <c r="R28" s="7" t="str">
        <f aca="false">IF(IFERROR(INDEX(L_camp_3,MATCH($M28,L_camp_key,0)),"")=0,"",IFERROR(INDEX(L_camp_3,MATCH($M28,L_camp_key,0)),""))</f>
        <v/>
      </c>
    </row>
    <row r="29" customFormat="false" ht="15" hidden="false" customHeight="false" outlineLevel="0" collapsed="false">
      <c r="A29" s="9"/>
      <c r="B29" s="9"/>
      <c r="C29" s="9"/>
      <c r="D29" s="16"/>
      <c r="E29" s="9"/>
      <c r="F29" s="9"/>
      <c r="G29" s="14" t="str">
        <f aca="false">IFERROR(INDEX(L_kpi,MATCH(B29,L_objetivos,0)),"")</f>
        <v/>
      </c>
      <c r="H29" s="16"/>
      <c r="I29" s="18" t="str">
        <f aca="false">IF(OR(D29="",H29="",H29=0),"",IF(N29="reconocimiento",D29/H29*1000,D29/H29))</f>
        <v/>
      </c>
      <c r="J29" s="19" t="str">
        <f aca="false">IF(OR(D29="",$B$16=0),"",D29/$B$16)</f>
        <v/>
      </c>
      <c r="K29" s="9"/>
      <c r="L29" s="7" t="str">
        <f aca="false">IFERROR(INDEX(L_plataformas_code,MATCH(A29,L_plataformas,0)),"")</f>
        <v/>
      </c>
      <c r="M29" s="7" t="str">
        <f aca="false">IF(OR(L29="",N29=""),"c_none","c_"&amp;L29&amp;"_"&amp;N29)</f>
        <v>c_none</v>
      </c>
      <c r="N29" s="7" t="str">
        <f aca="false">IFERROR(INDEX(L_objetivos_code,MATCH(B29,L_objetivos,0)),"")</f>
        <v/>
      </c>
      <c r="P29" s="7" t="str">
        <f aca="false">IF(IFERROR(INDEX(L_camp_1,MATCH($M29,L_camp_key,0)),"")=0,"",IFERROR(INDEX(L_camp_1,MATCH($M29,L_camp_key,0)),""))</f>
        <v>Elige primero la plataforma y el objetivo</v>
      </c>
      <c r="Q29" s="7" t="str">
        <f aca="false">IF(IFERROR(INDEX(L_camp_2,MATCH($M29,L_camp_key,0)),"")=0,"",IFERROR(INDEX(L_camp_2,MATCH($M29,L_camp_key,0)),""))</f>
        <v/>
      </c>
      <c r="R29" s="7" t="str">
        <f aca="false">IF(IFERROR(INDEX(L_camp_3,MATCH($M29,L_camp_key,0)),"")=0,"",IFERROR(INDEX(L_camp_3,MATCH($M29,L_camp_key,0)),""))</f>
        <v/>
      </c>
    </row>
    <row r="30" customFormat="false" ht="15" hidden="false" customHeight="false" outlineLevel="0" collapsed="false">
      <c r="A30" s="9"/>
      <c r="B30" s="9"/>
      <c r="C30" s="9"/>
      <c r="D30" s="16"/>
      <c r="E30" s="9"/>
      <c r="F30" s="9"/>
      <c r="G30" s="14" t="str">
        <f aca="false">IFERROR(INDEX(L_kpi,MATCH(B30,L_objetivos,0)),"")</f>
        <v/>
      </c>
      <c r="H30" s="16"/>
      <c r="I30" s="18" t="str">
        <f aca="false">IF(OR(D30="",H30="",H30=0),"",IF(N30="reconocimiento",D30/H30*1000,D30/H30))</f>
        <v/>
      </c>
      <c r="J30" s="19" t="str">
        <f aca="false">IF(OR(D30="",$B$16=0),"",D30/$B$16)</f>
        <v/>
      </c>
      <c r="K30" s="9"/>
      <c r="L30" s="7" t="str">
        <f aca="false">IFERROR(INDEX(L_plataformas_code,MATCH(A30,L_plataformas,0)),"")</f>
        <v/>
      </c>
      <c r="M30" s="7" t="str">
        <f aca="false">IF(OR(L30="",N30=""),"c_none","c_"&amp;L30&amp;"_"&amp;N30)</f>
        <v>c_none</v>
      </c>
      <c r="N30" s="7" t="str">
        <f aca="false">IFERROR(INDEX(L_objetivos_code,MATCH(B30,L_objetivos,0)),"")</f>
        <v/>
      </c>
      <c r="P30" s="7" t="str">
        <f aca="false">IF(IFERROR(INDEX(L_camp_1,MATCH($M30,L_camp_key,0)),"")=0,"",IFERROR(INDEX(L_camp_1,MATCH($M30,L_camp_key,0)),""))</f>
        <v>Elige primero la plataforma y el objetivo</v>
      </c>
      <c r="Q30" s="7" t="str">
        <f aca="false">IF(IFERROR(INDEX(L_camp_2,MATCH($M30,L_camp_key,0)),"")=0,"",IFERROR(INDEX(L_camp_2,MATCH($M30,L_camp_key,0)),""))</f>
        <v/>
      </c>
      <c r="R30" s="7" t="str">
        <f aca="false">IF(IFERROR(INDEX(L_camp_3,MATCH($M30,L_camp_key,0)),"")=0,"",IFERROR(INDEX(L_camp_3,MATCH($M30,L_camp_key,0)),""))</f>
        <v/>
      </c>
    </row>
    <row r="31" customFormat="false" ht="15" hidden="false" customHeight="false" outlineLevel="0" collapsed="false">
      <c r="A31" s="9"/>
      <c r="B31" s="9"/>
      <c r="C31" s="9"/>
      <c r="D31" s="16"/>
      <c r="E31" s="9"/>
      <c r="F31" s="9"/>
      <c r="G31" s="14" t="str">
        <f aca="false">IFERROR(INDEX(L_kpi,MATCH(B31,L_objetivos,0)),"")</f>
        <v/>
      </c>
      <c r="H31" s="16"/>
      <c r="I31" s="18" t="str">
        <f aca="false">IF(OR(D31="",H31="",H31=0),"",IF(N31="reconocimiento",D31/H31*1000,D31/H31))</f>
        <v/>
      </c>
      <c r="J31" s="19" t="str">
        <f aca="false">IF(OR(D31="",$B$16=0),"",D31/$B$16)</f>
        <v/>
      </c>
      <c r="K31" s="9"/>
      <c r="L31" s="7" t="str">
        <f aca="false">IFERROR(INDEX(L_plataformas_code,MATCH(A31,L_plataformas,0)),"")</f>
        <v/>
      </c>
      <c r="M31" s="7" t="str">
        <f aca="false">IF(OR(L31="",N31=""),"c_none","c_"&amp;L31&amp;"_"&amp;N31)</f>
        <v>c_none</v>
      </c>
      <c r="N31" s="7" t="str">
        <f aca="false">IFERROR(INDEX(L_objetivos_code,MATCH(B31,L_objetivos,0)),"")</f>
        <v/>
      </c>
      <c r="P31" s="7" t="str">
        <f aca="false">IF(IFERROR(INDEX(L_camp_1,MATCH($M31,L_camp_key,0)),"")=0,"",IFERROR(INDEX(L_camp_1,MATCH($M31,L_camp_key,0)),""))</f>
        <v>Elige primero la plataforma y el objetivo</v>
      </c>
      <c r="Q31" s="7" t="str">
        <f aca="false">IF(IFERROR(INDEX(L_camp_2,MATCH($M31,L_camp_key,0)),"")=0,"",IFERROR(INDEX(L_camp_2,MATCH($M31,L_camp_key,0)),""))</f>
        <v/>
      </c>
      <c r="R31" s="7" t="str">
        <f aca="false">IF(IFERROR(INDEX(L_camp_3,MATCH($M31,L_camp_key,0)),"")=0,"",IFERROR(INDEX(L_camp_3,MATCH($M31,L_camp_key,0)),""))</f>
        <v/>
      </c>
    </row>
    <row r="32" customFormat="false" ht="15" hidden="false" customHeight="false" outlineLevel="0" collapsed="false">
      <c r="A32" s="9"/>
      <c r="B32" s="9"/>
      <c r="C32" s="9"/>
      <c r="D32" s="16"/>
      <c r="E32" s="9"/>
      <c r="F32" s="9"/>
      <c r="G32" s="14" t="str">
        <f aca="false">IFERROR(INDEX(L_kpi,MATCH(B32,L_objetivos,0)),"")</f>
        <v/>
      </c>
      <c r="H32" s="16"/>
      <c r="I32" s="18" t="str">
        <f aca="false">IF(OR(D32="",H32="",H32=0),"",IF(N32="reconocimiento",D32/H32*1000,D32/H32))</f>
        <v/>
      </c>
      <c r="J32" s="19" t="str">
        <f aca="false">IF(OR(D32="",$B$16=0),"",D32/$B$16)</f>
        <v/>
      </c>
      <c r="K32" s="9"/>
      <c r="L32" s="7" t="str">
        <f aca="false">IFERROR(INDEX(L_plataformas_code,MATCH(A32,L_plataformas,0)),"")</f>
        <v/>
      </c>
      <c r="M32" s="7" t="str">
        <f aca="false">IF(OR(L32="",N32=""),"c_none","c_"&amp;L32&amp;"_"&amp;N32)</f>
        <v>c_none</v>
      </c>
      <c r="N32" s="7" t="str">
        <f aca="false">IFERROR(INDEX(L_objetivos_code,MATCH(B32,L_objetivos,0)),"")</f>
        <v/>
      </c>
      <c r="P32" s="7" t="str">
        <f aca="false">IF(IFERROR(INDEX(L_camp_1,MATCH($M32,L_camp_key,0)),"")=0,"",IFERROR(INDEX(L_camp_1,MATCH($M32,L_camp_key,0)),""))</f>
        <v>Elige primero la plataforma y el objetivo</v>
      </c>
      <c r="Q32" s="7" t="str">
        <f aca="false">IF(IFERROR(INDEX(L_camp_2,MATCH($M32,L_camp_key,0)),"")=0,"",IFERROR(INDEX(L_camp_2,MATCH($M32,L_camp_key,0)),""))</f>
        <v/>
      </c>
      <c r="R32" s="7" t="str">
        <f aca="false">IF(IFERROR(INDEX(L_camp_3,MATCH($M32,L_camp_key,0)),"")=0,"",IFERROR(INDEX(L_camp_3,MATCH($M32,L_camp_key,0)),""))</f>
        <v/>
      </c>
    </row>
    <row r="33" customFormat="false" ht="15" hidden="false" customHeight="false" outlineLevel="0" collapsed="false">
      <c r="A33" s="9"/>
      <c r="B33" s="9"/>
      <c r="C33" s="9"/>
      <c r="D33" s="16"/>
      <c r="E33" s="9"/>
      <c r="F33" s="9"/>
      <c r="G33" s="14" t="str">
        <f aca="false">IFERROR(INDEX(L_kpi,MATCH(B33,L_objetivos,0)),"")</f>
        <v/>
      </c>
      <c r="H33" s="16"/>
      <c r="I33" s="18" t="str">
        <f aca="false">IF(OR(D33="",H33="",H33=0),"",IF(N33="reconocimiento",D33/H33*1000,D33/H33))</f>
        <v/>
      </c>
      <c r="J33" s="19" t="str">
        <f aca="false">IF(OR(D33="",$B$16=0),"",D33/$B$16)</f>
        <v/>
      </c>
      <c r="K33" s="9"/>
      <c r="L33" s="7" t="str">
        <f aca="false">IFERROR(INDEX(L_plataformas_code,MATCH(A33,L_plataformas,0)),"")</f>
        <v/>
      </c>
      <c r="M33" s="7" t="str">
        <f aca="false">IF(OR(L33="",N33=""),"c_none","c_"&amp;L33&amp;"_"&amp;N33)</f>
        <v>c_none</v>
      </c>
      <c r="N33" s="7" t="str">
        <f aca="false">IFERROR(INDEX(L_objetivos_code,MATCH(B33,L_objetivos,0)),"")</f>
        <v/>
      </c>
      <c r="P33" s="7" t="str">
        <f aca="false">IF(IFERROR(INDEX(L_camp_1,MATCH($M33,L_camp_key,0)),"")=0,"",IFERROR(INDEX(L_camp_1,MATCH($M33,L_camp_key,0)),""))</f>
        <v>Elige primero la plataforma y el objetivo</v>
      </c>
      <c r="Q33" s="7" t="str">
        <f aca="false">IF(IFERROR(INDEX(L_camp_2,MATCH($M33,L_camp_key,0)),"")=0,"",IFERROR(INDEX(L_camp_2,MATCH($M33,L_camp_key,0)),""))</f>
        <v/>
      </c>
      <c r="R33" s="7" t="str">
        <f aca="false">IF(IFERROR(INDEX(L_camp_3,MATCH($M33,L_camp_key,0)),"")=0,"",IFERROR(INDEX(L_camp_3,MATCH($M33,L_camp_key,0)),""))</f>
        <v/>
      </c>
    </row>
    <row r="34" customFormat="false" ht="15" hidden="false" customHeight="false" outlineLevel="0" collapsed="false">
      <c r="A34" s="9"/>
      <c r="B34" s="9"/>
      <c r="C34" s="9"/>
      <c r="D34" s="16"/>
      <c r="E34" s="9"/>
      <c r="F34" s="9"/>
      <c r="G34" s="14" t="str">
        <f aca="false">IFERROR(INDEX(L_kpi,MATCH(B34,L_objetivos,0)),"")</f>
        <v/>
      </c>
      <c r="H34" s="16"/>
      <c r="I34" s="18" t="str">
        <f aca="false">IF(OR(D34="",H34="",H34=0),"",IF(N34="reconocimiento",D34/H34*1000,D34/H34))</f>
        <v/>
      </c>
      <c r="J34" s="19" t="str">
        <f aca="false">IF(OR(D34="",$B$16=0),"",D34/$B$16)</f>
        <v/>
      </c>
      <c r="K34" s="9"/>
      <c r="L34" s="7" t="str">
        <f aca="false">IFERROR(INDEX(L_plataformas_code,MATCH(A34,L_plataformas,0)),"")</f>
        <v/>
      </c>
      <c r="M34" s="7" t="str">
        <f aca="false">IF(OR(L34="",N34=""),"c_none","c_"&amp;L34&amp;"_"&amp;N34)</f>
        <v>c_none</v>
      </c>
      <c r="N34" s="7" t="str">
        <f aca="false">IFERROR(INDEX(L_objetivos_code,MATCH(B34,L_objetivos,0)),"")</f>
        <v/>
      </c>
      <c r="P34" s="7" t="str">
        <f aca="false">IF(IFERROR(INDEX(L_camp_1,MATCH($M34,L_camp_key,0)),"")=0,"",IFERROR(INDEX(L_camp_1,MATCH($M34,L_camp_key,0)),""))</f>
        <v>Elige primero la plataforma y el objetivo</v>
      </c>
      <c r="Q34" s="7" t="str">
        <f aca="false">IF(IFERROR(INDEX(L_camp_2,MATCH($M34,L_camp_key,0)),"")=0,"",IFERROR(INDEX(L_camp_2,MATCH($M34,L_camp_key,0)),""))</f>
        <v/>
      </c>
      <c r="R34" s="7" t="str">
        <f aca="false">IF(IFERROR(INDEX(L_camp_3,MATCH($M34,L_camp_key,0)),"")=0,"",IFERROR(INDEX(L_camp_3,MATCH($M34,L_camp_key,0)),""))</f>
        <v/>
      </c>
    </row>
    <row r="35" customFormat="false" ht="15" hidden="false" customHeight="false" outlineLevel="0" collapsed="false">
      <c r="A35" s="9"/>
      <c r="B35" s="9"/>
      <c r="C35" s="9"/>
      <c r="D35" s="16"/>
      <c r="E35" s="9"/>
      <c r="F35" s="9"/>
      <c r="G35" s="14" t="str">
        <f aca="false">IFERROR(INDEX(L_kpi,MATCH(B35,L_objetivos,0)),"")</f>
        <v/>
      </c>
      <c r="H35" s="16"/>
      <c r="I35" s="18" t="str">
        <f aca="false">IF(OR(D35="",H35="",H35=0),"",IF(N35="reconocimiento",D35/H35*1000,D35/H35))</f>
        <v/>
      </c>
      <c r="J35" s="19" t="str">
        <f aca="false">IF(OR(D35="",$B$16=0),"",D35/$B$16)</f>
        <v/>
      </c>
      <c r="K35" s="9"/>
      <c r="L35" s="7" t="str">
        <f aca="false">IFERROR(INDEX(L_plataformas_code,MATCH(A35,L_plataformas,0)),"")</f>
        <v/>
      </c>
      <c r="M35" s="7" t="str">
        <f aca="false">IF(OR(L35="",N35=""),"c_none","c_"&amp;L35&amp;"_"&amp;N35)</f>
        <v>c_none</v>
      </c>
      <c r="N35" s="7" t="str">
        <f aca="false">IFERROR(INDEX(L_objetivos_code,MATCH(B35,L_objetivos,0)),"")</f>
        <v/>
      </c>
      <c r="P35" s="7" t="str">
        <f aca="false">IF(IFERROR(INDEX(L_camp_1,MATCH($M35,L_camp_key,0)),"")=0,"",IFERROR(INDEX(L_camp_1,MATCH($M35,L_camp_key,0)),""))</f>
        <v>Elige primero la plataforma y el objetivo</v>
      </c>
      <c r="Q35" s="7" t="str">
        <f aca="false">IF(IFERROR(INDEX(L_camp_2,MATCH($M35,L_camp_key,0)),"")=0,"",IFERROR(INDEX(L_camp_2,MATCH($M35,L_camp_key,0)),""))</f>
        <v/>
      </c>
      <c r="R35" s="7" t="str">
        <f aca="false">IF(IFERROR(INDEX(L_camp_3,MATCH($M35,L_camp_key,0)),"")=0,"",IFERROR(INDEX(L_camp_3,MATCH($M35,L_camp_key,0)),""))</f>
        <v/>
      </c>
    </row>
    <row r="36" customFormat="false" ht="15" hidden="false" customHeight="false" outlineLevel="0" collapsed="false">
      <c r="A36" s="9"/>
      <c r="B36" s="9"/>
      <c r="C36" s="9"/>
      <c r="D36" s="16"/>
      <c r="E36" s="9"/>
      <c r="F36" s="9"/>
      <c r="G36" s="14" t="str">
        <f aca="false">IFERROR(INDEX(L_kpi,MATCH(B36,L_objetivos,0)),"")</f>
        <v/>
      </c>
      <c r="H36" s="16"/>
      <c r="I36" s="18" t="str">
        <f aca="false">IF(OR(D36="",H36="",H36=0),"",IF(N36="reconocimiento",D36/H36*1000,D36/H36))</f>
        <v/>
      </c>
      <c r="J36" s="19" t="str">
        <f aca="false">IF(OR(D36="",$B$16=0),"",D36/$B$16)</f>
        <v/>
      </c>
      <c r="K36" s="9"/>
      <c r="L36" s="7" t="str">
        <f aca="false">IFERROR(INDEX(L_plataformas_code,MATCH(A36,L_plataformas,0)),"")</f>
        <v/>
      </c>
      <c r="M36" s="7" t="str">
        <f aca="false">IF(OR(L36="",N36=""),"c_none","c_"&amp;L36&amp;"_"&amp;N36)</f>
        <v>c_none</v>
      </c>
      <c r="N36" s="7" t="str">
        <f aca="false">IFERROR(INDEX(L_objetivos_code,MATCH(B36,L_objetivos,0)),"")</f>
        <v/>
      </c>
      <c r="P36" s="7" t="str">
        <f aca="false">IF(IFERROR(INDEX(L_camp_1,MATCH($M36,L_camp_key,0)),"")=0,"",IFERROR(INDEX(L_camp_1,MATCH($M36,L_camp_key,0)),""))</f>
        <v>Elige primero la plataforma y el objetivo</v>
      </c>
      <c r="Q36" s="7" t="str">
        <f aca="false">IF(IFERROR(INDEX(L_camp_2,MATCH($M36,L_camp_key,0)),"")=0,"",IFERROR(INDEX(L_camp_2,MATCH($M36,L_camp_key,0)),""))</f>
        <v/>
      </c>
      <c r="R36" s="7" t="str">
        <f aca="false">IF(IFERROR(INDEX(L_camp_3,MATCH($M36,L_camp_key,0)),"")=0,"",IFERROR(INDEX(L_camp_3,MATCH($M36,L_camp_key,0)),""))</f>
        <v/>
      </c>
    </row>
    <row r="37" customFormat="false" ht="15" hidden="false" customHeight="false" outlineLevel="0" collapsed="false">
      <c r="A37" s="9"/>
      <c r="B37" s="9"/>
      <c r="C37" s="9"/>
      <c r="D37" s="16"/>
      <c r="E37" s="9"/>
      <c r="F37" s="9"/>
      <c r="G37" s="14" t="str">
        <f aca="false">IFERROR(INDEX(L_kpi,MATCH(B37,L_objetivos,0)),"")</f>
        <v/>
      </c>
      <c r="H37" s="16"/>
      <c r="I37" s="18" t="str">
        <f aca="false">IF(OR(D37="",H37="",H37=0),"",IF(N37="reconocimiento",D37/H37*1000,D37/H37))</f>
        <v/>
      </c>
      <c r="J37" s="19" t="str">
        <f aca="false">IF(OR(D37="",$B$16=0),"",D37/$B$16)</f>
        <v/>
      </c>
      <c r="K37" s="9"/>
      <c r="L37" s="7" t="str">
        <f aca="false">IFERROR(INDEX(L_plataformas_code,MATCH(A37,L_plataformas,0)),"")</f>
        <v/>
      </c>
      <c r="M37" s="7" t="str">
        <f aca="false">IF(OR(L37="",N37=""),"c_none","c_"&amp;L37&amp;"_"&amp;N37)</f>
        <v>c_none</v>
      </c>
      <c r="N37" s="7" t="str">
        <f aca="false">IFERROR(INDEX(L_objetivos_code,MATCH(B37,L_objetivos,0)),"")</f>
        <v/>
      </c>
      <c r="P37" s="7" t="str">
        <f aca="false">IF(IFERROR(INDEX(L_camp_1,MATCH($M37,L_camp_key,0)),"")=0,"",IFERROR(INDEX(L_camp_1,MATCH($M37,L_camp_key,0)),""))</f>
        <v>Elige primero la plataforma y el objetivo</v>
      </c>
      <c r="Q37" s="7" t="str">
        <f aca="false">IF(IFERROR(INDEX(L_camp_2,MATCH($M37,L_camp_key,0)),"")=0,"",IFERROR(INDEX(L_camp_2,MATCH($M37,L_camp_key,0)),""))</f>
        <v/>
      </c>
      <c r="R37" s="7" t="str">
        <f aca="false">IF(IFERROR(INDEX(L_camp_3,MATCH($M37,L_camp_key,0)),"")=0,"",IFERROR(INDEX(L_camp_3,MATCH($M37,L_camp_key,0)),""))</f>
        <v/>
      </c>
    </row>
    <row r="38" customFormat="false" ht="15" hidden="false" customHeight="false" outlineLevel="0" collapsed="false">
      <c r="A38" s="9"/>
      <c r="B38" s="9"/>
      <c r="C38" s="9"/>
      <c r="D38" s="16"/>
      <c r="E38" s="9"/>
      <c r="F38" s="9"/>
      <c r="G38" s="14" t="str">
        <f aca="false">IFERROR(INDEX(L_kpi,MATCH(B38,L_objetivos,0)),"")</f>
        <v/>
      </c>
      <c r="H38" s="16"/>
      <c r="I38" s="18" t="str">
        <f aca="false">IF(OR(D38="",H38="",H38=0),"",IF(N38="reconocimiento",D38/H38*1000,D38/H38))</f>
        <v/>
      </c>
      <c r="J38" s="19" t="str">
        <f aca="false">IF(OR(D38="",$B$16=0),"",D38/$B$16)</f>
        <v/>
      </c>
      <c r="K38" s="9"/>
      <c r="L38" s="7" t="str">
        <f aca="false">IFERROR(INDEX(L_plataformas_code,MATCH(A38,L_plataformas,0)),"")</f>
        <v/>
      </c>
      <c r="M38" s="7" t="str">
        <f aca="false">IF(OR(L38="",N38=""),"c_none","c_"&amp;L38&amp;"_"&amp;N38)</f>
        <v>c_none</v>
      </c>
      <c r="N38" s="7" t="str">
        <f aca="false">IFERROR(INDEX(L_objetivos_code,MATCH(B38,L_objetivos,0)),"")</f>
        <v/>
      </c>
      <c r="P38" s="7" t="str">
        <f aca="false">IF(IFERROR(INDEX(L_camp_1,MATCH($M38,L_camp_key,0)),"")=0,"",IFERROR(INDEX(L_camp_1,MATCH($M38,L_camp_key,0)),""))</f>
        <v>Elige primero la plataforma y el objetivo</v>
      </c>
      <c r="Q38" s="7" t="str">
        <f aca="false">IF(IFERROR(INDEX(L_camp_2,MATCH($M38,L_camp_key,0)),"")=0,"",IFERROR(INDEX(L_camp_2,MATCH($M38,L_camp_key,0)),""))</f>
        <v/>
      </c>
      <c r="R38" s="7" t="str">
        <f aca="false">IF(IFERROR(INDEX(L_camp_3,MATCH($M38,L_camp_key,0)),"")=0,"",IFERROR(INDEX(L_camp_3,MATCH($M38,L_camp_key,0)),""))</f>
        <v/>
      </c>
    </row>
    <row r="39" customFormat="false" ht="15" hidden="false" customHeight="false" outlineLevel="0" collapsed="false">
      <c r="A39" s="9"/>
      <c r="B39" s="9"/>
      <c r="C39" s="9"/>
      <c r="D39" s="16"/>
      <c r="E39" s="9"/>
      <c r="F39" s="9"/>
      <c r="G39" s="14" t="str">
        <f aca="false">IFERROR(INDEX(L_kpi,MATCH(B39,L_objetivos,0)),"")</f>
        <v/>
      </c>
      <c r="H39" s="16"/>
      <c r="I39" s="18" t="str">
        <f aca="false">IF(OR(D39="",H39="",H39=0),"",IF(N39="reconocimiento",D39/H39*1000,D39/H39))</f>
        <v/>
      </c>
      <c r="J39" s="19" t="str">
        <f aca="false">IF(OR(D39="",$B$16=0),"",D39/$B$16)</f>
        <v/>
      </c>
      <c r="K39" s="9"/>
      <c r="L39" s="7" t="str">
        <f aca="false">IFERROR(INDEX(L_plataformas_code,MATCH(A39,L_plataformas,0)),"")</f>
        <v/>
      </c>
      <c r="M39" s="7" t="str">
        <f aca="false">IF(OR(L39="",N39=""),"c_none","c_"&amp;L39&amp;"_"&amp;N39)</f>
        <v>c_none</v>
      </c>
      <c r="N39" s="7" t="str">
        <f aca="false">IFERROR(INDEX(L_objetivos_code,MATCH(B39,L_objetivos,0)),"")</f>
        <v/>
      </c>
      <c r="P39" s="7" t="str">
        <f aca="false">IF(IFERROR(INDEX(L_camp_1,MATCH($M39,L_camp_key,0)),"")=0,"",IFERROR(INDEX(L_camp_1,MATCH($M39,L_camp_key,0)),""))</f>
        <v>Elige primero la plataforma y el objetivo</v>
      </c>
      <c r="Q39" s="7" t="str">
        <f aca="false">IF(IFERROR(INDEX(L_camp_2,MATCH($M39,L_camp_key,0)),"")=0,"",IFERROR(INDEX(L_camp_2,MATCH($M39,L_camp_key,0)),""))</f>
        <v/>
      </c>
      <c r="R39" s="7" t="str">
        <f aca="false">IF(IFERROR(INDEX(L_camp_3,MATCH($M39,L_camp_key,0)),"")=0,"",IFERROR(INDEX(L_camp_3,MATCH($M39,L_camp_key,0)),""))</f>
        <v/>
      </c>
    </row>
    <row r="40" customFormat="false" ht="15" hidden="false" customHeight="false" outlineLevel="0" collapsed="false">
      <c r="A40" s="9"/>
      <c r="B40" s="9"/>
      <c r="C40" s="9"/>
      <c r="D40" s="16"/>
      <c r="E40" s="9"/>
      <c r="F40" s="9"/>
      <c r="G40" s="14" t="str">
        <f aca="false">IFERROR(INDEX(L_kpi,MATCH(B40,L_objetivos,0)),"")</f>
        <v/>
      </c>
      <c r="H40" s="16"/>
      <c r="I40" s="18" t="str">
        <f aca="false">IF(OR(D40="",H40="",H40=0),"",IF(N40="reconocimiento",D40/H40*1000,D40/H40))</f>
        <v/>
      </c>
      <c r="J40" s="19" t="str">
        <f aca="false">IF(OR(D40="",$B$16=0),"",D40/$B$16)</f>
        <v/>
      </c>
      <c r="K40" s="9"/>
      <c r="L40" s="7" t="str">
        <f aca="false">IFERROR(INDEX(L_plataformas_code,MATCH(A40,L_plataformas,0)),"")</f>
        <v/>
      </c>
      <c r="M40" s="7" t="str">
        <f aca="false">IF(OR(L40="",N40=""),"c_none","c_"&amp;L40&amp;"_"&amp;N40)</f>
        <v>c_none</v>
      </c>
      <c r="N40" s="7" t="str">
        <f aca="false">IFERROR(INDEX(L_objetivos_code,MATCH(B40,L_objetivos,0)),"")</f>
        <v/>
      </c>
      <c r="P40" s="7" t="str">
        <f aca="false">IF(IFERROR(INDEX(L_camp_1,MATCH($M40,L_camp_key,0)),"")=0,"",IFERROR(INDEX(L_camp_1,MATCH($M40,L_camp_key,0)),""))</f>
        <v>Elige primero la plataforma y el objetivo</v>
      </c>
      <c r="Q40" s="7" t="str">
        <f aca="false">IF(IFERROR(INDEX(L_camp_2,MATCH($M40,L_camp_key,0)),"")=0,"",IFERROR(INDEX(L_camp_2,MATCH($M40,L_camp_key,0)),""))</f>
        <v/>
      </c>
      <c r="R40" s="7" t="str">
        <f aca="false">IF(IFERROR(INDEX(L_camp_3,MATCH($M40,L_camp_key,0)),"")=0,"",IFERROR(INDEX(L_camp_3,MATCH($M40,L_camp_key,0)),""))</f>
        <v/>
      </c>
    </row>
    <row r="41" customFormat="false" ht="15" hidden="false" customHeight="false" outlineLevel="0" collapsed="false">
      <c r="A41" s="9"/>
      <c r="B41" s="9"/>
      <c r="C41" s="9"/>
      <c r="D41" s="16"/>
      <c r="E41" s="9"/>
      <c r="F41" s="9"/>
      <c r="G41" s="14" t="str">
        <f aca="false">IFERROR(INDEX(L_kpi,MATCH(B41,L_objetivos,0)),"")</f>
        <v/>
      </c>
      <c r="H41" s="16"/>
      <c r="I41" s="18" t="str">
        <f aca="false">IF(OR(D41="",H41="",H41=0),"",IF(N41="reconocimiento",D41/H41*1000,D41/H41))</f>
        <v/>
      </c>
      <c r="J41" s="19" t="str">
        <f aca="false">IF(OR(D41="",$B$16=0),"",D41/$B$16)</f>
        <v/>
      </c>
      <c r="K41" s="9"/>
      <c r="L41" s="7" t="str">
        <f aca="false">IFERROR(INDEX(L_plataformas_code,MATCH(A41,L_plataformas,0)),"")</f>
        <v/>
      </c>
      <c r="M41" s="7" t="str">
        <f aca="false">IF(OR(L41="",N41=""),"c_none","c_"&amp;L41&amp;"_"&amp;N41)</f>
        <v>c_none</v>
      </c>
      <c r="N41" s="7" t="str">
        <f aca="false">IFERROR(INDEX(L_objetivos_code,MATCH(B41,L_objetivos,0)),"")</f>
        <v/>
      </c>
      <c r="P41" s="7" t="str">
        <f aca="false">IF(IFERROR(INDEX(L_camp_1,MATCH($M41,L_camp_key,0)),"")=0,"",IFERROR(INDEX(L_camp_1,MATCH($M41,L_camp_key,0)),""))</f>
        <v>Elige primero la plataforma y el objetivo</v>
      </c>
      <c r="Q41" s="7" t="str">
        <f aca="false">IF(IFERROR(INDEX(L_camp_2,MATCH($M41,L_camp_key,0)),"")=0,"",IFERROR(INDEX(L_camp_2,MATCH($M41,L_camp_key,0)),""))</f>
        <v/>
      </c>
      <c r="R41" s="7" t="str">
        <f aca="false">IF(IFERROR(INDEX(L_camp_3,MATCH($M41,L_camp_key,0)),"")=0,"",IFERROR(INDEX(L_camp_3,MATCH($M41,L_camp_key,0)),""))</f>
        <v/>
      </c>
    </row>
    <row r="42" customFormat="false" ht="15" hidden="false" customHeight="false" outlineLevel="0" collapsed="false">
      <c r="A42" s="9"/>
      <c r="B42" s="9"/>
      <c r="C42" s="9"/>
      <c r="D42" s="16"/>
      <c r="E42" s="9"/>
      <c r="F42" s="9"/>
      <c r="G42" s="14" t="str">
        <f aca="false">IFERROR(INDEX(L_kpi,MATCH(B42,L_objetivos,0)),"")</f>
        <v/>
      </c>
      <c r="H42" s="16"/>
      <c r="I42" s="18" t="str">
        <f aca="false">IF(OR(D42="",H42="",H42=0),"",IF(N42="reconocimiento",D42/H42*1000,D42/H42))</f>
        <v/>
      </c>
      <c r="J42" s="19" t="str">
        <f aca="false">IF(OR(D42="",$B$16=0),"",D42/$B$16)</f>
        <v/>
      </c>
      <c r="K42" s="9"/>
      <c r="L42" s="7" t="str">
        <f aca="false">IFERROR(INDEX(L_plataformas_code,MATCH(A42,L_plataformas,0)),"")</f>
        <v/>
      </c>
      <c r="M42" s="7" t="str">
        <f aca="false">IF(OR(L42="",N42=""),"c_none","c_"&amp;L42&amp;"_"&amp;N42)</f>
        <v>c_none</v>
      </c>
      <c r="N42" s="7" t="str">
        <f aca="false">IFERROR(INDEX(L_objetivos_code,MATCH(B42,L_objetivos,0)),"")</f>
        <v/>
      </c>
      <c r="P42" s="7" t="str">
        <f aca="false">IF(IFERROR(INDEX(L_camp_1,MATCH($M42,L_camp_key,0)),"")=0,"",IFERROR(INDEX(L_camp_1,MATCH($M42,L_camp_key,0)),""))</f>
        <v>Elige primero la plataforma y el objetivo</v>
      </c>
      <c r="Q42" s="7" t="str">
        <f aca="false">IF(IFERROR(INDEX(L_camp_2,MATCH($M42,L_camp_key,0)),"")=0,"",IFERROR(INDEX(L_camp_2,MATCH($M42,L_camp_key,0)),""))</f>
        <v/>
      </c>
      <c r="R42" s="7" t="str">
        <f aca="false">IF(IFERROR(INDEX(L_camp_3,MATCH($M42,L_camp_key,0)),"")=0,"",IFERROR(INDEX(L_camp_3,MATCH($M42,L_camp_key,0)),""))</f>
        <v/>
      </c>
    </row>
    <row r="43" customFormat="false" ht="15" hidden="false" customHeight="false" outlineLevel="0" collapsed="false">
      <c r="A43" s="9"/>
      <c r="B43" s="9"/>
      <c r="C43" s="9"/>
      <c r="D43" s="16"/>
      <c r="E43" s="9"/>
      <c r="F43" s="9"/>
      <c r="G43" s="14" t="str">
        <f aca="false">IFERROR(INDEX(L_kpi,MATCH(B43,L_objetivos,0)),"")</f>
        <v/>
      </c>
      <c r="H43" s="16"/>
      <c r="I43" s="18" t="str">
        <f aca="false">IF(OR(D43="",H43="",H43=0),"",IF(N43="reconocimiento",D43/H43*1000,D43/H43))</f>
        <v/>
      </c>
      <c r="J43" s="19" t="str">
        <f aca="false">IF(OR(D43="",$B$16=0),"",D43/$B$16)</f>
        <v/>
      </c>
      <c r="K43" s="9"/>
      <c r="L43" s="7" t="str">
        <f aca="false">IFERROR(INDEX(L_plataformas_code,MATCH(A43,L_plataformas,0)),"")</f>
        <v/>
      </c>
      <c r="M43" s="7" t="str">
        <f aca="false">IF(OR(L43="",N43=""),"c_none","c_"&amp;L43&amp;"_"&amp;N43)</f>
        <v>c_none</v>
      </c>
      <c r="N43" s="7" t="str">
        <f aca="false">IFERROR(INDEX(L_objetivos_code,MATCH(B43,L_objetivos,0)),"")</f>
        <v/>
      </c>
      <c r="P43" s="7" t="str">
        <f aca="false">IF(IFERROR(INDEX(L_camp_1,MATCH($M43,L_camp_key,0)),"")=0,"",IFERROR(INDEX(L_camp_1,MATCH($M43,L_camp_key,0)),""))</f>
        <v>Elige primero la plataforma y el objetivo</v>
      </c>
      <c r="Q43" s="7" t="str">
        <f aca="false">IF(IFERROR(INDEX(L_camp_2,MATCH($M43,L_camp_key,0)),"")=0,"",IFERROR(INDEX(L_camp_2,MATCH($M43,L_camp_key,0)),""))</f>
        <v/>
      </c>
      <c r="R43" s="7" t="str">
        <f aca="false">IF(IFERROR(INDEX(L_camp_3,MATCH($M43,L_camp_key,0)),"")=0,"",IFERROR(INDEX(L_camp_3,MATCH($M43,L_camp_key,0)),""))</f>
        <v/>
      </c>
    </row>
    <row r="44" customFormat="false" ht="15" hidden="false" customHeight="false" outlineLevel="0" collapsed="false">
      <c r="A44" s="9"/>
      <c r="B44" s="9"/>
      <c r="C44" s="9"/>
      <c r="D44" s="16"/>
      <c r="E44" s="9"/>
      <c r="F44" s="9"/>
      <c r="G44" s="14" t="str">
        <f aca="false">IFERROR(INDEX(L_kpi,MATCH(B44,L_objetivos,0)),"")</f>
        <v/>
      </c>
      <c r="H44" s="16"/>
      <c r="I44" s="18" t="str">
        <f aca="false">IF(OR(D44="",H44="",H44=0),"",IF(N44="reconocimiento",D44/H44*1000,D44/H44))</f>
        <v/>
      </c>
      <c r="J44" s="19" t="str">
        <f aca="false">IF(OR(D44="",$B$16=0),"",D44/$B$16)</f>
        <v/>
      </c>
      <c r="K44" s="9"/>
      <c r="L44" s="7" t="str">
        <f aca="false">IFERROR(INDEX(L_plataformas_code,MATCH(A44,L_plataformas,0)),"")</f>
        <v/>
      </c>
      <c r="M44" s="7" t="str">
        <f aca="false">IF(OR(L44="",N44=""),"c_none","c_"&amp;L44&amp;"_"&amp;N44)</f>
        <v>c_none</v>
      </c>
      <c r="N44" s="7" t="str">
        <f aca="false">IFERROR(INDEX(L_objetivos_code,MATCH(B44,L_objetivos,0)),"")</f>
        <v/>
      </c>
      <c r="P44" s="7" t="str">
        <f aca="false">IF(IFERROR(INDEX(L_camp_1,MATCH($M44,L_camp_key,0)),"")=0,"",IFERROR(INDEX(L_camp_1,MATCH($M44,L_camp_key,0)),""))</f>
        <v>Elige primero la plataforma y el objetivo</v>
      </c>
      <c r="Q44" s="7" t="str">
        <f aca="false">IF(IFERROR(INDEX(L_camp_2,MATCH($M44,L_camp_key,0)),"")=0,"",IFERROR(INDEX(L_camp_2,MATCH($M44,L_camp_key,0)),""))</f>
        <v/>
      </c>
      <c r="R44" s="7" t="str">
        <f aca="false">IF(IFERROR(INDEX(L_camp_3,MATCH($M44,L_camp_key,0)),"")=0,"",IFERROR(INDEX(L_camp_3,MATCH($M44,L_camp_key,0)),""))</f>
        <v/>
      </c>
    </row>
    <row r="45" customFormat="false" ht="15" hidden="false" customHeight="false" outlineLevel="0" collapsed="false">
      <c r="A45" s="9"/>
      <c r="B45" s="9"/>
      <c r="C45" s="9"/>
      <c r="D45" s="16"/>
      <c r="E45" s="9"/>
      <c r="F45" s="9"/>
      <c r="G45" s="14" t="str">
        <f aca="false">IFERROR(INDEX(L_kpi,MATCH(B45,L_objetivos,0)),"")</f>
        <v/>
      </c>
      <c r="H45" s="16"/>
      <c r="I45" s="18" t="str">
        <f aca="false">IF(OR(D45="",H45="",H45=0),"",IF(N45="reconocimiento",D45/H45*1000,D45/H45))</f>
        <v/>
      </c>
      <c r="J45" s="19" t="str">
        <f aca="false">IF(OR(D45="",$B$16=0),"",D45/$B$16)</f>
        <v/>
      </c>
      <c r="K45" s="9"/>
      <c r="L45" s="7" t="str">
        <f aca="false">IFERROR(INDEX(L_plataformas_code,MATCH(A45,L_plataformas,0)),"")</f>
        <v/>
      </c>
      <c r="M45" s="7" t="str">
        <f aca="false">IF(OR(L45="",N45=""),"c_none","c_"&amp;L45&amp;"_"&amp;N45)</f>
        <v>c_none</v>
      </c>
      <c r="N45" s="7" t="str">
        <f aca="false">IFERROR(INDEX(L_objetivos_code,MATCH(B45,L_objetivos,0)),"")</f>
        <v/>
      </c>
      <c r="P45" s="7" t="str">
        <f aca="false">IF(IFERROR(INDEX(L_camp_1,MATCH($M45,L_camp_key,0)),"")=0,"",IFERROR(INDEX(L_camp_1,MATCH($M45,L_camp_key,0)),""))</f>
        <v>Elige primero la plataforma y el objetivo</v>
      </c>
      <c r="Q45" s="7" t="str">
        <f aca="false">IF(IFERROR(INDEX(L_camp_2,MATCH($M45,L_camp_key,0)),"")=0,"",IFERROR(INDEX(L_camp_2,MATCH($M45,L_camp_key,0)),""))</f>
        <v/>
      </c>
      <c r="R45" s="7" t="str">
        <f aca="false">IF(IFERROR(INDEX(L_camp_3,MATCH($M45,L_camp_key,0)),"")=0,"",IFERROR(INDEX(L_camp_3,MATCH($M45,L_camp_key,0)),""))</f>
        <v/>
      </c>
    </row>
    <row r="46" customFormat="false" ht="15" hidden="false" customHeight="false" outlineLevel="0" collapsed="false">
      <c r="A46" s="9"/>
      <c r="B46" s="9"/>
      <c r="C46" s="9"/>
      <c r="D46" s="16"/>
      <c r="E46" s="9"/>
      <c r="F46" s="9"/>
      <c r="G46" s="14" t="str">
        <f aca="false">IFERROR(INDEX(L_kpi,MATCH(B46,L_objetivos,0)),"")</f>
        <v/>
      </c>
      <c r="H46" s="16"/>
      <c r="I46" s="18" t="str">
        <f aca="false">IF(OR(D46="",H46="",H46=0),"",IF(N46="reconocimiento",D46/H46*1000,D46/H46))</f>
        <v/>
      </c>
      <c r="J46" s="19" t="str">
        <f aca="false">IF(OR(D46="",$B$16=0),"",D46/$B$16)</f>
        <v/>
      </c>
      <c r="K46" s="9"/>
      <c r="L46" s="7" t="str">
        <f aca="false">IFERROR(INDEX(L_plataformas_code,MATCH(A46,L_plataformas,0)),"")</f>
        <v/>
      </c>
      <c r="M46" s="7" t="str">
        <f aca="false">IF(OR(L46="",N46=""),"c_none","c_"&amp;L46&amp;"_"&amp;N46)</f>
        <v>c_none</v>
      </c>
      <c r="N46" s="7" t="str">
        <f aca="false">IFERROR(INDEX(L_objetivos_code,MATCH(B46,L_objetivos,0)),"")</f>
        <v/>
      </c>
      <c r="P46" s="7" t="str">
        <f aca="false">IF(IFERROR(INDEX(L_camp_1,MATCH($M46,L_camp_key,0)),"")=0,"",IFERROR(INDEX(L_camp_1,MATCH($M46,L_camp_key,0)),""))</f>
        <v>Elige primero la plataforma y el objetivo</v>
      </c>
      <c r="Q46" s="7" t="str">
        <f aca="false">IF(IFERROR(INDEX(L_camp_2,MATCH($M46,L_camp_key,0)),"")=0,"",IFERROR(INDEX(L_camp_2,MATCH($M46,L_camp_key,0)),""))</f>
        <v/>
      </c>
      <c r="R46" s="7" t="str">
        <f aca="false">IF(IFERROR(INDEX(L_camp_3,MATCH($M46,L_camp_key,0)),"")=0,"",IFERROR(INDEX(L_camp_3,MATCH($M46,L_camp_key,0)),""))</f>
        <v/>
      </c>
    </row>
    <row r="47" customFormat="false" ht="15" hidden="false" customHeight="false" outlineLevel="0" collapsed="false">
      <c r="A47" s="9"/>
      <c r="B47" s="9"/>
      <c r="C47" s="9"/>
      <c r="D47" s="16"/>
      <c r="E47" s="9"/>
      <c r="F47" s="9"/>
      <c r="G47" s="14" t="str">
        <f aca="false">IFERROR(INDEX(L_kpi,MATCH(B47,L_objetivos,0)),"")</f>
        <v/>
      </c>
      <c r="H47" s="16"/>
      <c r="I47" s="18" t="str">
        <f aca="false">IF(OR(D47="",H47="",H47=0),"",IF(N47="reconocimiento",D47/H47*1000,D47/H47))</f>
        <v/>
      </c>
      <c r="J47" s="19" t="str">
        <f aca="false">IF(OR(D47="",$B$16=0),"",D47/$B$16)</f>
        <v/>
      </c>
      <c r="K47" s="9"/>
      <c r="L47" s="7" t="str">
        <f aca="false">IFERROR(INDEX(L_plataformas_code,MATCH(A47,L_plataformas,0)),"")</f>
        <v/>
      </c>
      <c r="M47" s="7" t="str">
        <f aca="false">IF(OR(L47="",N47=""),"c_none","c_"&amp;L47&amp;"_"&amp;N47)</f>
        <v>c_none</v>
      </c>
      <c r="N47" s="7" t="str">
        <f aca="false">IFERROR(INDEX(L_objetivos_code,MATCH(B47,L_objetivos,0)),"")</f>
        <v/>
      </c>
      <c r="P47" s="7" t="str">
        <f aca="false">IF(IFERROR(INDEX(L_camp_1,MATCH($M47,L_camp_key,0)),"")=0,"",IFERROR(INDEX(L_camp_1,MATCH($M47,L_camp_key,0)),""))</f>
        <v>Elige primero la plataforma y el objetivo</v>
      </c>
      <c r="Q47" s="7" t="str">
        <f aca="false">IF(IFERROR(INDEX(L_camp_2,MATCH($M47,L_camp_key,0)),"")=0,"",IFERROR(INDEX(L_camp_2,MATCH($M47,L_camp_key,0)),""))</f>
        <v/>
      </c>
      <c r="R47" s="7" t="str">
        <f aca="false">IF(IFERROR(INDEX(L_camp_3,MATCH($M47,L_camp_key,0)),"")=0,"",IFERROR(INDEX(L_camp_3,MATCH($M47,L_camp_key,0)),""))</f>
        <v/>
      </c>
    </row>
    <row r="48" customFormat="false" ht="15" hidden="false" customHeight="false" outlineLevel="0" collapsed="false">
      <c r="A48" s="9"/>
      <c r="B48" s="9"/>
      <c r="C48" s="9"/>
      <c r="D48" s="16"/>
      <c r="E48" s="9"/>
      <c r="F48" s="9"/>
      <c r="G48" s="14" t="str">
        <f aca="false">IFERROR(INDEX(L_kpi,MATCH(B48,L_objetivos,0)),"")</f>
        <v/>
      </c>
      <c r="H48" s="16"/>
      <c r="I48" s="18" t="str">
        <f aca="false">IF(OR(D48="",H48="",H48=0),"",IF(N48="reconocimiento",D48/H48*1000,D48/H48))</f>
        <v/>
      </c>
      <c r="J48" s="19" t="str">
        <f aca="false">IF(OR(D48="",$B$16=0),"",D48/$B$16)</f>
        <v/>
      </c>
      <c r="K48" s="9"/>
      <c r="L48" s="7" t="str">
        <f aca="false">IFERROR(INDEX(L_plataformas_code,MATCH(A48,L_plataformas,0)),"")</f>
        <v/>
      </c>
      <c r="M48" s="7" t="str">
        <f aca="false">IF(OR(L48="",N48=""),"c_none","c_"&amp;L48&amp;"_"&amp;N48)</f>
        <v>c_none</v>
      </c>
      <c r="N48" s="7" t="str">
        <f aca="false">IFERROR(INDEX(L_objetivos_code,MATCH(B48,L_objetivos,0)),"")</f>
        <v/>
      </c>
      <c r="P48" s="7" t="str">
        <f aca="false">IF(IFERROR(INDEX(L_camp_1,MATCH($M48,L_camp_key,0)),"")=0,"",IFERROR(INDEX(L_camp_1,MATCH($M48,L_camp_key,0)),""))</f>
        <v>Elige primero la plataforma y el objetivo</v>
      </c>
      <c r="Q48" s="7" t="str">
        <f aca="false">IF(IFERROR(INDEX(L_camp_2,MATCH($M48,L_camp_key,0)),"")=0,"",IFERROR(INDEX(L_camp_2,MATCH($M48,L_camp_key,0)),""))</f>
        <v/>
      </c>
      <c r="R48" s="7" t="str">
        <f aca="false">IF(IFERROR(INDEX(L_camp_3,MATCH($M48,L_camp_key,0)),"")=0,"",IFERROR(INDEX(L_camp_3,MATCH($M48,L_camp_key,0)),""))</f>
        <v/>
      </c>
    </row>
    <row r="49" customFormat="false" ht="15" hidden="false" customHeight="false" outlineLevel="0" collapsed="false">
      <c r="A49" s="9"/>
      <c r="B49" s="9"/>
      <c r="C49" s="9"/>
      <c r="D49" s="16"/>
      <c r="E49" s="9"/>
      <c r="F49" s="9"/>
      <c r="G49" s="14" t="str">
        <f aca="false">IFERROR(INDEX(L_kpi,MATCH(B49,L_objetivos,0)),"")</f>
        <v/>
      </c>
      <c r="H49" s="16"/>
      <c r="I49" s="18" t="str">
        <f aca="false">IF(OR(D49="",H49="",H49=0),"",IF(N49="reconocimiento",D49/H49*1000,D49/H49))</f>
        <v/>
      </c>
      <c r="J49" s="19" t="str">
        <f aca="false">IF(OR(D49="",$B$16=0),"",D49/$B$16)</f>
        <v/>
      </c>
      <c r="K49" s="9"/>
      <c r="L49" s="7" t="str">
        <f aca="false">IFERROR(INDEX(L_plataformas_code,MATCH(A49,L_plataformas,0)),"")</f>
        <v/>
      </c>
      <c r="M49" s="7" t="str">
        <f aca="false">IF(OR(L49="",N49=""),"c_none","c_"&amp;L49&amp;"_"&amp;N49)</f>
        <v>c_none</v>
      </c>
      <c r="N49" s="7" t="str">
        <f aca="false">IFERROR(INDEX(L_objetivos_code,MATCH(B49,L_objetivos,0)),"")</f>
        <v/>
      </c>
      <c r="P49" s="7" t="str">
        <f aca="false">IF(IFERROR(INDEX(L_camp_1,MATCH($M49,L_camp_key,0)),"")=0,"",IFERROR(INDEX(L_camp_1,MATCH($M49,L_camp_key,0)),""))</f>
        <v>Elige primero la plataforma y el objetivo</v>
      </c>
      <c r="Q49" s="7" t="str">
        <f aca="false">IF(IFERROR(INDEX(L_camp_2,MATCH($M49,L_camp_key,0)),"")=0,"",IFERROR(INDEX(L_camp_2,MATCH($M49,L_camp_key,0)),""))</f>
        <v/>
      </c>
      <c r="R49" s="7" t="str">
        <f aca="false">IF(IFERROR(INDEX(L_camp_3,MATCH($M49,L_camp_key,0)),"")=0,"",IFERROR(INDEX(L_camp_3,MATCH($M49,L_camp_key,0)),""))</f>
        <v/>
      </c>
    </row>
    <row r="50" customFormat="false" ht="15" hidden="false" customHeight="false" outlineLevel="0" collapsed="false">
      <c r="A50" s="9"/>
      <c r="B50" s="9"/>
      <c r="C50" s="9"/>
      <c r="D50" s="16"/>
      <c r="E50" s="9"/>
      <c r="F50" s="9"/>
      <c r="G50" s="14" t="str">
        <f aca="false">IFERROR(INDEX(L_kpi,MATCH(B50,L_objetivos,0)),"")</f>
        <v/>
      </c>
      <c r="H50" s="16"/>
      <c r="I50" s="18" t="str">
        <f aca="false">IF(OR(D50="",H50="",H50=0),"",IF(N50="reconocimiento",D50/H50*1000,D50/H50))</f>
        <v/>
      </c>
      <c r="J50" s="19" t="str">
        <f aca="false">IF(OR(D50="",$B$16=0),"",D50/$B$16)</f>
        <v/>
      </c>
      <c r="K50" s="9"/>
      <c r="L50" s="7" t="str">
        <f aca="false">IFERROR(INDEX(L_plataformas_code,MATCH(A50,L_plataformas,0)),"")</f>
        <v/>
      </c>
      <c r="M50" s="7" t="str">
        <f aca="false">IF(OR(L50="",N50=""),"c_none","c_"&amp;L50&amp;"_"&amp;N50)</f>
        <v>c_none</v>
      </c>
      <c r="N50" s="7" t="str">
        <f aca="false">IFERROR(INDEX(L_objetivos_code,MATCH(B50,L_objetivos,0)),"")</f>
        <v/>
      </c>
      <c r="P50" s="7" t="str">
        <f aca="false">IF(IFERROR(INDEX(L_camp_1,MATCH($M50,L_camp_key,0)),"")=0,"",IFERROR(INDEX(L_camp_1,MATCH($M50,L_camp_key,0)),""))</f>
        <v>Elige primero la plataforma y el objetivo</v>
      </c>
      <c r="Q50" s="7" t="str">
        <f aca="false">IF(IFERROR(INDEX(L_camp_2,MATCH($M50,L_camp_key,0)),"")=0,"",IFERROR(INDEX(L_camp_2,MATCH($M50,L_camp_key,0)),""))</f>
        <v/>
      </c>
      <c r="R50" s="7" t="str">
        <f aca="false">IF(IFERROR(INDEX(L_camp_3,MATCH($M50,L_camp_key,0)),"")=0,"",IFERROR(INDEX(L_camp_3,MATCH($M50,L_camp_key,0)),""))</f>
        <v/>
      </c>
    </row>
    <row r="51" customFormat="false" ht="15" hidden="false" customHeight="false" outlineLevel="0" collapsed="false">
      <c r="A51" s="9"/>
      <c r="B51" s="9"/>
      <c r="C51" s="9"/>
      <c r="D51" s="16"/>
      <c r="E51" s="9"/>
      <c r="F51" s="9"/>
      <c r="G51" s="14" t="str">
        <f aca="false">IFERROR(INDEX(L_kpi,MATCH(B51,L_objetivos,0)),"")</f>
        <v/>
      </c>
      <c r="H51" s="16"/>
      <c r="I51" s="18" t="str">
        <f aca="false">IF(OR(D51="",H51="",H51=0),"",IF(N51="reconocimiento",D51/H51*1000,D51/H51))</f>
        <v/>
      </c>
      <c r="J51" s="19" t="str">
        <f aca="false">IF(OR(D51="",$B$16=0),"",D51/$B$16)</f>
        <v/>
      </c>
      <c r="K51" s="9"/>
      <c r="L51" s="7" t="str">
        <f aca="false">IFERROR(INDEX(L_plataformas_code,MATCH(A51,L_plataformas,0)),"")</f>
        <v/>
      </c>
      <c r="M51" s="7" t="str">
        <f aca="false">IF(OR(L51="",N51=""),"c_none","c_"&amp;L51&amp;"_"&amp;N51)</f>
        <v>c_none</v>
      </c>
      <c r="N51" s="7" t="str">
        <f aca="false">IFERROR(INDEX(L_objetivos_code,MATCH(B51,L_objetivos,0)),"")</f>
        <v/>
      </c>
      <c r="P51" s="7" t="str">
        <f aca="false">IF(IFERROR(INDEX(L_camp_1,MATCH($M51,L_camp_key,0)),"")=0,"",IFERROR(INDEX(L_camp_1,MATCH($M51,L_camp_key,0)),""))</f>
        <v>Elige primero la plataforma y el objetivo</v>
      </c>
      <c r="Q51" s="7" t="str">
        <f aca="false">IF(IFERROR(INDEX(L_camp_2,MATCH($M51,L_camp_key,0)),"")=0,"",IFERROR(INDEX(L_camp_2,MATCH($M51,L_camp_key,0)),""))</f>
        <v/>
      </c>
      <c r="R51" s="7" t="str">
        <f aca="false">IF(IFERROR(INDEX(L_camp_3,MATCH($M51,L_camp_key,0)),"")=0,"",IFERROR(INDEX(L_camp_3,MATCH($M51,L_camp_key,0)),""))</f>
        <v/>
      </c>
    </row>
    <row r="52" customFormat="false" ht="15" hidden="false" customHeight="false" outlineLevel="0" collapsed="false">
      <c r="A52" s="20" t="s">
        <v>91</v>
      </c>
      <c r="B52" s="21"/>
      <c r="C52" s="21"/>
      <c r="D52" s="22" t="n">
        <f aca="false">SUM(D22:D51)</f>
        <v>4300</v>
      </c>
      <c r="E52" s="21"/>
      <c r="F52" s="21"/>
      <c r="G52" s="21"/>
      <c r="H52" s="21"/>
      <c r="I52" s="23" t="n">
        <f aca="false">SUM(I22:I51)</f>
        <v>133541.666666667</v>
      </c>
      <c r="J52" s="21"/>
      <c r="K52" s="21"/>
    </row>
  </sheetData>
  <dataValidations count="36">
    <dataValidation allowBlank="true" errorStyle="stop" operator="between" showDropDown="false" showErrorMessage="false" showInputMessage="false" sqref="B7" type="list">
      <formula1>L_categorias</formula1>
      <formula2>0</formula2>
    </dataValidation>
    <dataValidation allowBlank="true" errorStyle="stop" operator="between" showDropDown="false" showErrorMessage="false" showInputMessage="false" sqref="B8" type="list">
      <formula1>L_paises</formula1>
      <formula2>0</formula2>
    </dataValidation>
    <dataValidation allowBlank="true" errorStyle="stop" operator="between" showDropDown="false" showErrorMessage="false" showInputMessage="false" sqref="B9" type="list">
      <formula1>L_monedas</formula1>
      <formula2>0</formula2>
    </dataValidation>
    <dataValidation allowBlank="true" errorStyle="stop" operator="between" showDropDown="false" showErrorMessage="false" showInputMessage="false" sqref="B10:B12" type="list">
      <formula1>L_objetivos</formula1>
      <formula2>0</formula2>
    </dataValidation>
    <dataValidation allowBlank="true" errorStyle="stop" operator="between" showDropDown="false" showErrorMessage="false" showInputMessage="false" sqref="C22" type="list">
      <formula1>$P$22:$R$22</formula1>
      <formula2>0</formula2>
    </dataValidation>
    <dataValidation allowBlank="true" errorStyle="stop" operator="between" showDropDown="false" showErrorMessage="false" showInputMessage="false" sqref="C23" type="list">
      <formula1>$P$23:$R$23</formula1>
      <formula2>0</formula2>
    </dataValidation>
    <dataValidation allowBlank="true" errorStyle="stop" operator="between" showDropDown="false" showErrorMessage="false" showInputMessage="false" sqref="C24" type="list">
      <formula1>$P$24:$R$24</formula1>
      <formula2>0</formula2>
    </dataValidation>
    <dataValidation allowBlank="true" errorStyle="stop" operator="between" showDropDown="false" showErrorMessage="false" showInputMessage="false" sqref="C25" type="list">
      <formula1>$P$25:$R$25</formula1>
      <formula2>0</formula2>
    </dataValidation>
    <dataValidation allowBlank="true" errorStyle="stop" operator="between" showDropDown="false" showErrorMessage="false" showInputMessage="false" sqref="C26" type="list">
      <formula1>$P$26:$R$26</formula1>
      <formula2>0</formula2>
    </dataValidation>
    <dataValidation allowBlank="true" errorStyle="stop" operator="between" showDropDown="false" showErrorMessage="false" showInputMessage="false" sqref="C27" type="list">
      <formula1>$P$27:$R$27</formula1>
      <formula2>0</formula2>
    </dataValidation>
    <dataValidation allowBlank="true" errorStyle="stop" operator="between" showDropDown="false" showErrorMessage="false" showInputMessage="false" sqref="C28" type="list">
      <formula1>$P$28:$R$28</formula1>
      <formula2>0</formula2>
    </dataValidation>
    <dataValidation allowBlank="true" errorStyle="stop" operator="between" showDropDown="false" showErrorMessage="false" showInputMessage="false" sqref="C29" type="list">
      <formula1>$P$29:$R$29</formula1>
      <formula2>0</formula2>
    </dataValidation>
    <dataValidation allowBlank="true" errorStyle="stop" operator="between" showDropDown="false" showErrorMessage="false" showInputMessage="false" sqref="C30" type="list">
      <formula1>$P$30:$R$30</formula1>
      <formula2>0</formula2>
    </dataValidation>
    <dataValidation allowBlank="true" errorStyle="stop" operator="between" showDropDown="false" showErrorMessage="false" showInputMessage="false" sqref="C31" type="list">
      <formula1>$P$31:$R$31</formula1>
      <formula2>0</formula2>
    </dataValidation>
    <dataValidation allowBlank="true" errorStyle="stop" operator="between" showDropDown="false" showErrorMessage="false" showInputMessage="false" sqref="C32" type="list">
      <formula1>$P$32:$R$32</formula1>
      <formula2>0</formula2>
    </dataValidation>
    <dataValidation allowBlank="true" errorStyle="stop" operator="between" showDropDown="false" showErrorMessage="false" showInputMessage="false" sqref="C33" type="list">
      <formula1>$P$33:$R$33</formula1>
      <formula2>0</formula2>
    </dataValidation>
    <dataValidation allowBlank="true" errorStyle="stop" operator="between" showDropDown="false" showErrorMessage="false" showInputMessage="false" sqref="C34" type="list">
      <formula1>$P$34:$R$34</formula1>
      <formula2>0</formula2>
    </dataValidation>
    <dataValidation allowBlank="true" errorStyle="stop" operator="between" showDropDown="false" showErrorMessage="false" showInputMessage="false" sqref="C35" type="list">
      <formula1>$P$35:$R$35</formula1>
      <formula2>0</formula2>
    </dataValidation>
    <dataValidation allowBlank="true" errorStyle="stop" operator="between" showDropDown="false" showErrorMessage="false" showInputMessage="false" sqref="C36" type="list">
      <formula1>$P$36:$R$36</formula1>
      <formula2>0</formula2>
    </dataValidation>
    <dataValidation allowBlank="true" errorStyle="stop" operator="between" showDropDown="false" showErrorMessage="false" showInputMessage="false" sqref="C37" type="list">
      <formula1>$P$37:$R$37</formula1>
      <formula2>0</formula2>
    </dataValidation>
    <dataValidation allowBlank="true" errorStyle="stop" operator="between" showDropDown="false" showErrorMessage="false" showInputMessage="false" sqref="C38" type="list">
      <formula1>$P$38:$R$38</formula1>
      <formula2>0</formula2>
    </dataValidation>
    <dataValidation allowBlank="true" errorStyle="stop" operator="between" showDropDown="false" showErrorMessage="false" showInputMessage="false" sqref="C39" type="list">
      <formula1>$P$39:$R$39</formula1>
      <formula2>0</formula2>
    </dataValidation>
    <dataValidation allowBlank="true" errorStyle="stop" operator="between" showDropDown="false" showErrorMessage="false" showInputMessage="false" sqref="C40" type="list">
      <formula1>$P$40:$R$40</formula1>
      <formula2>0</formula2>
    </dataValidation>
    <dataValidation allowBlank="true" errorStyle="stop" operator="between" showDropDown="false" showErrorMessage="false" showInputMessage="false" sqref="C41" type="list">
      <formula1>$P$41:$R$41</formula1>
      <formula2>0</formula2>
    </dataValidation>
    <dataValidation allowBlank="true" errorStyle="stop" operator="between" showDropDown="false" showErrorMessage="false" showInputMessage="false" sqref="C42" type="list">
      <formula1>$P$42:$R$42</formula1>
      <formula2>0</formula2>
    </dataValidation>
    <dataValidation allowBlank="true" errorStyle="stop" operator="between" showDropDown="false" showErrorMessage="false" showInputMessage="false" sqref="C43" type="list">
      <formula1>$P$43:$R$43</formula1>
      <formula2>0</formula2>
    </dataValidation>
    <dataValidation allowBlank="true" errorStyle="stop" operator="between" showDropDown="false" showErrorMessage="false" showInputMessage="false" sqref="C44" type="list">
      <formula1>$P$44:$R$44</formula1>
      <formula2>0</formula2>
    </dataValidation>
    <dataValidation allowBlank="true" errorStyle="stop" operator="between" showDropDown="false" showErrorMessage="false" showInputMessage="false" sqref="C45" type="list">
      <formula1>$P$45:$R$45</formula1>
      <formula2>0</formula2>
    </dataValidation>
    <dataValidation allowBlank="true" errorStyle="stop" operator="between" showDropDown="false" showErrorMessage="false" showInputMessage="false" sqref="C46" type="list">
      <formula1>$P$46:$R$46</formula1>
      <formula2>0</formula2>
    </dataValidation>
    <dataValidation allowBlank="true" errorStyle="stop" operator="between" showDropDown="false" showErrorMessage="false" showInputMessage="false" sqref="C47" type="list">
      <formula1>$P$47:$R$47</formula1>
      <formula2>0</formula2>
    </dataValidation>
    <dataValidation allowBlank="true" errorStyle="stop" operator="between" showDropDown="false" showErrorMessage="false" showInputMessage="false" sqref="C48" type="list">
      <formula1>$P$48:$R$48</formula1>
      <formula2>0</formula2>
    </dataValidation>
    <dataValidation allowBlank="true" errorStyle="stop" operator="between" showDropDown="false" showErrorMessage="false" showInputMessage="false" sqref="C49" type="list">
      <formula1>$P$49:$R$49</formula1>
      <formula2>0</formula2>
    </dataValidation>
    <dataValidation allowBlank="true" errorStyle="stop" operator="between" showDropDown="false" showErrorMessage="false" showInputMessage="false" sqref="C50" type="list">
      <formula1>$P$50:$R$50</formula1>
      <formula2>0</formula2>
    </dataValidation>
    <dataValidation allowBlank="true" errorStyle="stop" operator="between" showDropDown="false" showErrorMessage="false" showInputMessage="false" sqref="C51" type="list">
      <formula1>$P$51:$R$51</formula1>
      <formula2>0</formula2>
    </dataValidation>
    <dataValidation allowBlank="true" errorStyle="stop" operator="between" showDropDown="false" showErrorMessage="false" showInputMessage="false" sqref="A22:A51" type="list">
      <formula1>L_plataformas</formula1>
      <formula2>0</formula2>
    </dataValidation>
    <dataValidation allowBlank="true" errorStyle="stop" operator="between" showDropDown="false" showErrorMessage="false" showInputMessage="false" sqref="B22:B51" type="list">
      <formula1>L_objetivos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24" t="s">
        <v>37</v>
      </c>
      <c r="B1" s="24" t="s">
        <v>92</v>
      </c>
      <c r="C1" s="24" t="s">
        <v>93</v>
      </c>
      <c r="E1" s="24" t="s">
        <v>41</v>
      </c>
      <c r="F1" s="24" t="s">
        <v>94</v>
      </c>
      <c r="H1" s="24" t="s">
        <v>63</v>
      </c>
      <c r="I1" s="24" t="s">
        <v>82</v>
      </c>
      <c r="J1" s="24" t="s">
        <v>66</v>
      </c>
      <c r="L1" s="24" t="s">
        <v>62</v>
      </c>
      <c r="M1" s="24" t="s">
        <v>80</v>
      </c>
      <c r="O1" s="24" t="s">
        <v>33</v>
      </c>
      <c r="P1" s="24" t="s">
        <v>95</v>
      </c>
      <c r="R1" s="24" t="s">
        <v>96</v>
      </c>
      <c r="S1" s="24" t="s">
        <v>83</v>
      </c>
      <c r="T1" s="24" t="s">
        <v>84</v>
      </c>
      <c r="U1" s="24" t="s">
        <v>85</v>
      </c>
    </row>
    <row r="2" customFormat="false" ht="15" hidden="false" customHeight="false" outlineLevel="0" collapsed="false">
      <c r="A2" s="0" t="s">
        <v>97</v>
      </c>
      <c r="B2" s="0" t="s">
        <v>98</v>
      </c>
      <c r="C2" s="0" t="s">
        <v>99</v>
      </c>
      <c r="E2" s="0" t="s">
        <v>100</v>
      </c>
      <c r="F2" s="0" t="s">
        <v>99</v>
      </c>
      <c r="H2" s="0" t="s">
        <v>101</v>
      </c>
      <c r="I2" s="0" t="s">
        <v>102</v>
      </c>
      <c r="J2" s="0" t="s">
        <v>103</v>
      </c>
      <c r="L2" s="0" t="s">
        <v>30</v>
      </c>
      <c r="M2" s="0" t="s">
        <v>104</v>
      </c>
      <c r="O2" s="0" t="s">
        <v>105</v>
      </c>
      <c r="P2" s="0" t="s">
        <v>106</v>
      </c>
      <c r="R2" s="0" t="s">
        <v>107</v>
      </c>
      <c r="S2" s="0" t="s">
        <v>108</v>
      </c>
    </row>
    <row r="3" customFormat="false" ht="15" hidden="false" customHeight="false" outlineLevel="0" collapsed="false">
      <c r="A3" s="0" t="s">
        <v>109</v>
      </c>
      <c r="B3" s="0" t="s">
        <v>110</v>
      </c>
      <c r="C3" s="0" t="s">
        <v>99</v>
      </c>
      <c r="E3" s="0" t="s">
        <v>40</v>
      </c>
      <c r="F3" s="0" t="s">
        <v>111</v>
      </c>
      <c r="H3" s="0" t="s">
        <v>44</v>
      </c>
      <c r="I3" s="0" t="s">
        <v>112</v>
      </c>
      <c r="J3" s="0" t="s">
        <v>113</v>
      </c>
      <c r="L3" s="0" t="s">
        <v>34</v>
      </c>
      <c r="M3" s="0" t="s">
        <v>114</v>
      </c>
      <c r="O3" s="0" t="s">
        <v>115</v>
      </c>
      <c r="P3" s="0" t="s">
        <v>116</v>
      </c>
      <c r="R3" s="0" t="s">
        <v>117</v>
      </c>
      <c r="S3" s="0" t="s">
        <v>118</v>
      </c>
      <c r="T3" s="0" t="s">
        <v>119</v>
      </c>
    </row>
    <row r="4" customFormat="false" ht="15" hidden="false" customHeight="false" outlineLevel="0" collapsed="false">
      <c r="A4" s="0" t="s">
        <v>120</v>
      </c>
      <c r="B4" s="0" t="s">
        <v>121</v>
      </c>
      <c r="C4" s="0" t="s">
        <v>122</v>
      </c>
      <c r="E4" s="0" t="s">
        <v>123</v>
      </c>
      <c r="F4" s="0" t="s">
        <v>124</v>
      </c>
      <c r="H4" s="0" t="s">
        <v>125</v>
      </c>
      <c r="I4" s="0" t="s">
        <v>126</v>
      </c>
      <c r="J4" s="0" t="s">
        <v>127</v>
      </c>
      <c r="L4" s="0" t="s">
        <v>38</v>
      </c>
      <c r="M4" s="0" t="s">
        <v>128</v>
      </c>
      <c r="O4" s="0" t="s">
        <v>32</v>
      </c>
      <c r="P4" s="0" t="s">
        <v>129</v>
      </c>
      <c r="R4" s="0" t="s">
        <v>130</v>
      </c>
      <c r="S4" s="0" t="s">
        <v>86</v>
      </c>
      <c r="T4" s="0" t="s">
        <v>131</v>
      </c>
    </row>
    <row r="5" customFormat="false" ht="15" hidden="false" customHeight="false" outlineLevel="0" collapsed="false">
      <c r="A5" s="0" t="s">
        <v>132</v>
      </c>
      <c r="B5" s="0" t="s">
        <v>133</v>
      </c>
      <c r="C5" s="0" t="s">
        <v>122</v>
      </c>
      <c r="E5" s="0" t="s">
        <v>134</v>
      </c>
      <c r="F5" s="0" t="s">
        <v>135</v>
      </c>
      <c r="H5" s="0" t="s">
        <v>136</v>
      </c>
      <c r="I5" s="0" t="s">
        <v>137</v>
      </c>
      <c r="J5" s="0" t="s">
        <v>138</v>
      </c>
      <c r="L5" s="0" t="s">
        <v>42</v>
      </c>
      <c r="M5" s="0" t="s">
        <v>139</v>
      </c>
      <c r="O5" s="0" t="s">
        <v>140</v>
      </c>
      <c r="P5" s="0" t="s">
        <v>141</v>
      </c>
      <c r="R5" s="0" t="s">
        <v>142</v>
      </c>
      <c r="S5" s="0" t="s">
        <v>143</v>
      </c>
    </row>
    <row r="6" customFormat="false" ht="15" hidden="false" customHeight="false" outlineLevel="0" collapsed="false">
      <c r="A6" s="0" t="s">
        <v>144</v>
      </c>
      <c r="B6" s="0" t="s">
        <v>145</v>
      </c>
      <c r="C6" s="0" t="s">
        <v>99</v>
      </c>
      <c r="E6" s="0" t="s">
        <v>146</v>
      </c>
      <c r="F6" s="0" t="s">
        <v>147</v>
      </c>
      <c r="H6" s="0" t="s">
        <v>148</v>
      </c>
      <c r="I6" s="0" t="s">
        <v>149</v>
      </c>
      <c r="J6" s="0" t="s">
        <v>138</v>
      </c>
      <c r="L6" s="0" t="s">
        <v>46</v>
      </c>
      <c r="M6" s="0" t="s">
        <v>150</v>
      </c>
      <c r="O6" s="0" t="s">
        <v>151</v>
      </c>
      <c r="P6" s="0" t="s">
        <v>152</v>
      </c>
      <c r="R6" s="0" t="s">
        <v>153</v>
      </c>
      <c r="S6" s="0" t="s">
        <v>154</v>
      </c>
      <c r="T6" s="0" t="s">
        <v>155</v>
      </c>
    </row>
    <row r="7" customFormat="false" ht="15" hidden="false" customHeight="false" outlineLevel="0" collapsed="false">
      <c r="A7" s="0" t="s">
        <v>156</v>
      </c>
      <c r="B7" s="0" t="s">
        <v>157</v>
      </c>
      <c r="C7" s="0" t="s">
        <v>99</v>
      </c>
      <c r="E7" s="0" t="s">
        <v>158</v>
      </c>
      <c r="F7" s="0" t="s">
        <v>159</v>
      </c>
      <c r="H7" s="0" t="s">
        <v>160</v>
      </c>
      <c r="I7" s="0" t="s">
        <v>161</v>
      </c>
      <c r="J7" s="0" t="s">
        <v>138</v>
      </c>
      <c r="O7" s="0" t="s">
        <v>162</v>
      </c>
      <c r="P7" s="0" t="s">
        <v>163</v>
      </c>
      <c r="R7" s="0" t="s">
        <v>164</v>
      </c>
      <c r="S7" s="0" t="s">
        <v>165</v>
      </c>
    </row>
    <row r="8" customFormat="false" ht="15" hidden="false" customHeight="false" outlineLevel="0" collapsed="false">
      <c r="A8" s="0" t="s">
        <v>166</v>
      </c>
      <c r="B8" s="0" t="s">
        <v>167</v>
      </c>
      <c r="C8" s="0" t="s">
        <v>99</v>
      </c>
      <c r="E8" s="0" t="s">
        <v>168</v>
      </c>
      <c r="F8" s="0" t="s">
        <v>169</v>
      </c>
      <c r="H8" s="0" t="s">
        <v>170</v>
      </c>
      <c r="I8" s="0" t="s">
        <v>171</v>
      </c>
      <c r="J8" s="0" t="s">
        <v>172</v>
      </c>
      <c r="O8" s="0" t="s">
        <v>173</v>
      </c>
      <c r="P8" s="0" t="s">
        <v>174</v>
      </c>
      <c r="R8" s="0" t="s">
        <v>175</v>
      </c>
      <c r="S8" s="0" t="s">
        <v>176</v>
      </c>
    </row>
    <row r="9" customFormat="false" ht="15" hidden="false" customHeight="false" outlineLevel="0" collapsed="false">
      <c r="A9" s="0" t="s">
        <v>177</v>
      </c>
      <c r="B9" s="0" t="s">
        <v>178</v>
      </c>
      <c r="C9" s="0" t="s">
        <v>99</v>
      </c>
      <c r="E9" s="0" t="s">
        <v>179</v>
      </c>
      <c r="F9" s="0" t="s">
        <v>180</v>
      </c>
      <c r="H9" s="0" t="s">
        <v>181</v>
      </c>
      <c r="I9" s="0" t="s">
        <v>182</v>
      </c>
      <c r="J9" s="0" t="s">
        <v>183</v>
      </c>
      <c r="O9" s="0" t="s">
        <v>184</v>
      </c>
      <c r="P9" s="0" t="s">
        <v>185</v>
      </c>
      <c r="R9" s="0" t="s">
        <v>186</v>
      </c>
      <c r="S9" s="0" t="s">
        <v>187</v>
      </c>
      <c r="T9" s="0" t="s">
        <v>188</v>
      </c>
    </row>
    <row r="10" customFormat="false" ht="15" hidden="false" customHeight="false" outlineLevel="0" collapsed="false">
      <c r="A10" s="0" t="s">
        <v>189</v>
      </c>
      <c r="B10" s="0" t="s">
        <v>190</v>
      </c>
      <c r="C10" s="0" t="s">
        <v>99</v>
      </c>
      <c r="E10" s="0" t="s">
        <v>191</v>
      </c>
      <c r="F10" s="0" t="s">
        <v>192</v>
      </c>
      <c r="H10" s="0" t="s">
        <v>48</v>
      </c>
      <c r="I10" s="0" t="s">
        <v>193</v>
      </c>
      <c r="J10" s="0" t="s">
        <v>194</v>
      </c>
      <c r="O10" s="0" t="s">
        <v>195</v>
      </c>
      <c r="P10" s="0" t="s">
        <v>196</v>
      </c>
      <c r="R10" s="0" t="s">
        <v>197</v>
      </c>
      <c r="S10" s="0" t="s">
        <v>198</v>
      </c>
    </row>
    <row r="11" customFormat="false" ht="15" hidden="false" customHeight="false" outlineLevel="0" collapsed="false">
      <c r="A11" s="0" t="s">
        <v>199</v>
      </c>
      <c r="B11" s="0" t="s">
        <v>200</v>
      </c>
      <c r="C11" s="0" t="s">
        <v>159</v>
      </c>
      <c r="E11" s="0" t="s">
        <v>201</v>
      </c>
      <c r="F11" s="0" t="s">
        <v>202</v>
      </c>
      <c r="H11" s="0" t="s">
        <v>203</v>
      </c>
      <c r="I11" s="0" t="s">
        <v>204</v>
      </c>
      <c r="J11" s="0" t="s">
        <v>205</v>
      </c>
      <c r="O11" s="0" t="s">
        <v>206</v>
      </c>
      <c r="P11" s="0" t="s">
        <v>207</v>
      </c>
      <c r="R11" s="0" t="s">
        <v>208</v>
      </c>
      <c r="S11" s="0" t="s">
        <v>89</v>
      </c>
      <c r="T11" s="0" t="s">
        <v>209</v>
      </c>
    </row>
    <row r="12" customFormat="false" ht="15" hidden="false" customHeight="false" outlineLevel="0" collapsed="false">
      <c r="A12" s="0" t="s">
        <v>210</v>
      </c>
      <c r="B12" s="0" t="s">
        <v>211</v>
      </c>
      <c r="C12" s="0" t="s">
        <v>99</v>
      </c>
      <c r="E12" s="0" t="s">
        <v>212</v>
      </c>
      <c r="F12" s="0" t="s">
        <v>213</v>
      </c>
      <c r="H12" s="0" t="s">
        <v>214</v>
      </c>
      <c r="I12" s="0" t="s">
        <v>215</v>
      </c>
      <c r="J12" s="0" t="s">
        <v>216</v>
      </c>
      <c r="O12" s="0" t="s">
        <v>217</v>
      </c>
      <c r="P12" s="0" t="s">
        <v>218</v>
      </c>
      <c r="R12" s="0" t="s">
        <v>219</v>
      </c>
      <c r="S12" s="0" t="s">
        <v>220</v>
      </c>
    </row>
    <row r="13" customFormat="false" ht="15" hidden="false" customHeight="false" outlineLevel="0" collapsed="false">
      <c r="A13" s="0" t="s">
        <v>221</v>
      </c>
      <c r="B13" s="0" t="s">
        <v>222</v>
      </c>
      <c r="C13" s="0" t="s">
        <v>99</v>
      </c>
      <c r="E13" s="0" t="s">
        <v>223</v>
      </c>
      <c r="F13" s="0" t="s">
        <v>224</v>
      </c>
      <c r="H13" s="0" t="s">
        <v>225</v>
      </c>
      <c r="I13" s="0" t="s">
        <v>226</v>
      </c>
      <c r="J13" s="0" t="s">
        <v>227</v>
      </c>
      <c r="O13" s="0" t="s">
        <v>228</v>
      </c>
      <c r="P13" s="0" t="s">
        <v>229</v>
      </c>
      <c r="R13" s="0" t="s">
        <v>230</v>
      </c>
      <c r="S13" s="0" t="s">
        <v>231</v>
      </c>
      <c r="T13" s="0" t="s">
        <v>232</v>
      </c>
    </row>
    <row r="14" customFormat="false" ht="15" hidden="false" customHeight="false" outlineLevel="0" collapsed="false">
      <c r="A14" s="0" t="s">
        <v>233</v>
      </c>
      <c r="B14" s="0" t="s">
        <v>234</v>
      </c>
      <c r="C14" s="0" t="s">
        <v>235</v>
      </c>
      <c r="E14" s="0" t="s">
        <v>236</v>
      </c>
      <c r="F14" s="0" t="s">
        <v>237</v>
      </c>
      <c r="R14" s="0" t="s">
        <v>238</v>
      </c>
      <c r="S14" s="0" t="s">
        <v>239</v>
      </c>
    </row>
    <row r="15" customFormat="false" ht="15" hidden="false" customHeight="false" outlineLevel="0" collapsed="false">
      <c r="A15" s="0" t="s">
        <v>240</v>
      </c>
      <c r="B15" s="0" t="s">
        <v>241</v>
      </c>
      <c r="C15" s="0" t="s">
        <v>122</v>
      </c>
      <c r="E15" s="0" t="s">
        <v>242</v>
      </c>
      <c r="F15" s="0" t="s">
        <v>243</v>
      </c>
      <c r="R15" s="0" t="s">
        <v>244</v>
      </c>
      <c r="S15" s="0" t="s">
        <v>245</v>
      </c>
      <c r="T15" s="0" t="s">
        <v>246</v>
      </c>
    </row>
    <row r="16" customFormat="false" ht="15" hidden="false" customHeight="false" outlineLevel="0" collapsed="false">
      <c r="A16" s="0" t="s">
        <v>247</v>
      </c>
      <c r="B16" s="0" t="s">
        <v>248</v>
      </c>
      <c r="C16" s="0" t="s">
        <v>99</v>
      </c>
      <c r="E16" s="0" t="s">
        <v>249</v>
      </c>
      <c r="F16" s="0" t="s">
        <v>250</v>
      </c>
      <c r="R16" s="0" t="s">
        <v>251</v>
      </c>
      <c r="S16" s="0" t="s">
        <v>252</v>
      </c>
    </row>
    <row r="17" customFormat="false" ht="15" hidden="false" customHeight="false" outlineLevel="0" collapsed="false">
      <c r="A17" s="0" t="s">
        <v>253</v>
      </c>
      <c r="B17" s="0" t="s">
        <v>254</v>
      </c>
      <c r="C17" s="0" t="s">
        <v>99</v>
      </c>
      <c r="E17" s="0" t="s">
        <v>255</v>
      </c>
      <c r="F17" s="0" t="s">
        <v>122</v>
      </c>
      <c r="R17" s="0" t="s">
        <v>256</v>
      </c>
      <c r="S17" s="0" t="s">
        <v>257</v>
      </c>
    </row>
    <row r="18" customFormat="false" ht="15" hidden="false" customHeight="false" outlineLevel="0" collapsed="false">
      <c r="A18" s="0" t="s">
        <v>258</v>
      </c>
      <c r="B18" s="0" t="s">
        <v>259</v>
      </c>
      <c r="C18" s="0" t="s">
        <v>99</v>
      </c>
      <c r="E18" s="0" t="s">
        <v>260</v>
      </c>
      <c r="F18" s="0" t="s">
        <v>261</v>
      </c>
      <c r="R18" s="0" t="s">
        <v>262</v>
      </c>
      <c r="S18" s="0" t="s">
        <v>263</v>
      </c>
    </row>
    <row r="19" customFormat="false" ht="15" hidden="false" customHeight="false" outlineLevel="0" collapsed="false">
      <c r="A19" s="0" t="s">
        <v>264</v>
      </c>
      <c r="B19" s="0" t="s">
        <v>265</v>
      </c>
      <c r="C19" s="0" t="s">
        <v>99</v>
      </c>
      <c r="E19" s="0" t="s">
        <v>266</v>
      </c>
      <c r="F19" s="0" t="s">
        <v>267</v>
      </c>
      <c r="R19" s="0" t="s">
        <v>268</v>
      </c>
      <c r="S19" s="0" t="s">
        <v>257</v>
      </c>
    </row>
    <row r="20" customFormat="false" ht="15" hidden="false" customHeight="false" outlineLevel="0" collapsed="false">
      <c r="A20" s="0" t="s">
        <v>269</v>
      </c>
      <c r="B20" s="0" t="s">
        <v>270</v>
      </c>
      <c r="C20" s="0" t="s">
        <v>99</v>
      </c>
      <c r="E20" s="0" t="s">
        <v>271</v>
      </c>
      <c r="F20" s="0" t="s">
        <v>235</v>
      </c>
      <c r="R20" s="0" t="s">
        <v>272</v>
      </c>
      <c r="S20" s="0" t="s">
        <v>257</v>
      </c>
    </row>
    <row r="21" customFormat="false" ht="15" hidden="false" customHeight="false" outlineLevel="0" collapsed="false">
      <c r="A21" s="0" t="s">
        <v>273</v>
      </c>
      <c r="B21" s="0" t="s">
        <v>274</v>
      </c>
      <c r="C21" s="0" t="s">
        <v>99</v>
      </c>
      <c r="R21" s="0" t="s">
        <v>275</v>
      </c>
      <c r="S21" s="0" t="s">
        <v>276</v>
      </c>
    </row>
    <row r="22" customFormat="false" ht="15" hidden="false" customHeight="false" outlineLevel="0" collapsed="false">
      <c r="A22" s="0" t="s">
        <v>277</v>
      </c>
      <c r="B22" s="0" t="s">
        <v>278</v>
      </c>
      <c r="C22" s="0" t="s">
        <v>99</v>
      </c>
      <c r="R22" s="0" t="s">
        <v>279</v>
      </c>
      <c r="S22" s="0" t="s">
        <v>280</v>
      </c>
    </row>
    <row r="23" customFormat="false" ht="15" hidden="false" customHeight="false" outlineLevel="0" collapsed="false">
      <c r="A23" s="0" t="s">
        <v>281</v>
      </c>
      <c r="B23" s="0" t="s">
        <v>282</v>
      </c>
      <c r="C23" s="0" t="s">
        <v>99</v>
      </c>
      <c r="R23" s="0" t="s">
        <v>283</v>
      </c>
      <c r="S23" s="0" t="s">
        <v>284</v>
      </c>
    </row>
    <row r="24" customFormat="false" ht="15" hidden="false" customHeight="false" outlineLevel="0" collapsed="false">
      <c r="A24" s="0" t="s">
        <v>285</v>
      </c>
      <c r="B24" s="0" t="s">
        <v>286</v>
      </c>
      <c r="C24" s="0" t="s">
        <v>99</v>
      </c>
      <c r="R24" s="0" t="s">
        <v>287</v>
      </c>
      <c r="S24" s="0" t="s">
        <v>288</v>
      </c>
    </row>
    <row r="25" customFormat="false" ht="15" hidden="false" customHeight="false" outlineLevel="0" collapsed="false">
      <c r="A25" s="0" t="s">
        <v>289</v>
      </c>
      <c r="B25" s="0" t="s">
        <v>290</v>
      </c>
      <c r="C25" s="0" t="s">
        <v>180</v>
      </c>
      <c r="R25" s="0" t="s">
        <v>291</v>
      </c>
      <c r="S25" s="0" t="s">
        <v>292</v>
      </c>
    </row>
    <row r="26" customFormat="false" ht="15" hidden="false" customHeight="false" outlineLevel="0" collapsed="false">
      <c r="A26" s="0" t="s">
        <v>293</v>
      </c>
      <c r="B26" s="0" t="s">
        <v>294</v>
      </c>
      <c r="C26" s="0" t="s">
        <v>99</v>
      </c>
      <c r="R26" s="0" t="s">
        <v>295</v>
      </c>
      <c r="S26" s="0" t="s">
        <v>239</v>
      </c>
    </row>
    <row r="27" customFormat="false" ht="15" hidden="false" customHeight="false" outlineLevel="0" collapsed="false">
      <c r="A27" s="0" t="s">
        <v>296</v>
      </c>
      <c r="B27" s="0" t="s">
        <v>297</v>
      </c>
      <c r="C27" s="0" t="s">
        <v>99</v>
      </c>
      <c r="R27" s="0" t="s">
        <v>298</v>
      </c>
      <c r="S27" s="0" t="s">
        <v>299</v>
      </c>
      <c r="T27" s="0" t="s">
        <v>300</v>
      </c>
      <c r="U27" s="0" t="s">
        <v>301</v>
      </c>
    </row>
    <row r="28" customFormat="false" ht="15" hidden="false" customHeight="false" outlineLevel="0" collapsed="false">
      <c r="A28" s="0" t="s">
        <v>302</v>
      </c>
      <c r="B28" s="0" t="s">
        <v>303</v>
      </c>
      <c r="C28" s="0" t="s">
        <v>169</v>
      </c>
      <c r="R28" s="0" t="s">
        <v>304</v>
      </c>
      <c r="S28" s="0" t="s">
        <v>88</v>
      </c>
      <c r="T28" s="0" t="s">
        <v>305</v>
      </c>
      <c r="U28" s="0" t="s">
        <v>306</v>
      </c>
    </row>
    <row r="29" customFormat="false" ht="15" hidden="false" customHeight="false" outlineLevel="0" collapsed="false">
      <c r="A29" s="0" t="s">
        <v>307</v>
      </c>
      <c r="B29" s="0" t="s">
        <v>308</v>
      </c>
      <c r="C29" s="0" t="s">
        <v>99</v>
      </c>
      <c r="R29" s="0" t="s">
        <v>309</v>
      </c>
      <c r="S29" s="0" t="s">
        <v>310</v>
      </c>
      <c r="T29" s="0" t="s">
        <v>311</v>
      </c>
    </row>
    <row r="30" customFormat="false" ht="15" hidden="false" customHeight="false" outlineLevel="0" collapsed="false">
      <c r="A30" s="0" t="s">
        <v>312</v>
      </c>
      <c r="B30" s="0" t="s">
        <v>313</v>
      </c>
      <c r="C30" s="0" t="s">
        <v>99</v>
      </c>
      <c r="R30" s="0" t="s">
        <v>314</v>
      </c>
      <c r="S30" s="0" t="s">
        <v>315</v>
      </c>
    </row>
    <row r="31" customFormat="false" ht="15" hidden="false" customHeight="false" outlineLevel="0" collapsed="false">
      <c r="A31" s="0" t="s">
        <v>316</v>
      </c>
      <c r="B31" s="0" t="s">
        <v>317</v>
      </c>
      <c r="C31" s="0" t="s">
        <v>99</v>
      </c>
      <c r="R31" s="0" t="s">
        <v>318</v>
      </c>
      <c r="S31" s="0" t="s">
        <v>257</v>
      </c>
    </row>
    <row r="32" customFormat="false" ht="15" hidden="false" customHeight="false" outlineLevel="0" collapsed="false">
      <c r="A32" s="0" t="s">
        <v>319</v>
      </c>
      <c r="B32" s="0" t="s">
        <v>320</v>
      </c>
      <c r="C32" s="0" t="s">
        <v>99</v>
      </c>
      <c r="R32" s="0" t="s">
        <v>321</v>
      </c>
      <c r="S32" s="0" t="s">
        <v>257</v>
      </c>
    </row>
    <row r="33" customFormat="false" ht="15" hidden="false" customHeight="false" outlineLevel="0" collapsed="false">
      <c r="A33" s="0" t="s">
        <v>322</v>
      </c>
      <c r="B33" s="0" t="s">
        <v>323</v>
      </c>
      <c r="C33" s="0" t="s">
        <v>99</v>
      </c>
      <c r="R33" s="0" t="s">
        <v>324</v>
      </c>
      <c r="S33" s="0" t="s">
        <v>325</v>
      </c>
      <c r="T33" s="0" t="s">
        <v>326</v>
      </c>
    </row>
    <row r="34" customFormat="false" ht="15" hidden="false" customHeight="false" outlineLevel="0" collapsed="false">
      <c r="A34" s="0" t="s">
        <v>327</v>
      </c>
      <c r="B34" s="0" t="s">
        <v>328</v>
      </c>
      <c r="C34" s="0" t="s">
        <v>122</v>
      </c>
      <c r="R34" s="0" t="s">
        <v>329</v>
      </c>
      <c r="S34" s="0" t="s">
        <v>330</v>
      </c>
      <c r="T34" s="0" t="s">
        <v>331</v>
      </c>
    </row>
    <row r="35" customFormat="false" ht="15" hidden="false" customHeight="false" outlineLevel="0" collapsed="false">
      <c r="A35" s="0" t="s">
        <v>332</v>
      </c>
      <c r="B35" s="0" t="s">
        <v>333</v>
      </c>
      <c r="C35" s="0" t="s">
        <v>99</v>
      </c>
      <c r="R35" s="0" t="s">
        <v>334</v>
      </c>
      <c r="S35" s="0" t="s">
        <v>335</v>
      </c>
      <c r="T35" s="0" t="s">
        <v>336</v>
      </c>
    </row>
    <row r="36" customFormat="false" ht="15" hidden="false" customHeight="false" outlineLevel="0" collapsed="false">
      <c r="A36" s="0" t="s">
        <v>337</v>
      </c>
      <c r="B36" s="0" t="s">
        <v>338</v>
      </c>
      <c r="C36" s="0" t="s">
        <v>99</v>
      </c>
      <c r="R36" s="0" t="s">
        <v>339</v>
      </c>
      <c r="S36" s="0" t="s">
        <v>340</v>
      </c>
    </row>
    <row r="37" customFormat="false" ht="15" hidden="false" customHeight="false" outlineLevel="0" collapsed="false">
      <c r="A37" s="0" t="s">
        <v>341</v>
      </c>
      <c r="B37" s="0" t="s">
        <v>342</v>
      </c>
      <c r="C37" s="0" t="s">
        <v>99</v>
      </c>
      <c r="R37" s="0" t="s">
        <v>343</v>
      </c>
      <c r="S37" s="0" t="s">
        <v>257</v>
      </c>
    </row>
    <row r="38" customFormat="false" ht="15" hidden="false" customHeight="false" outlineLevel="0" collapsed="false">
      <c r="A38" s="0" t="s">
        <v>344</v>
      </c>
      <c r="B38" s="0" t="s">
        <v>345</v>
      </c>
      <c r="C38" s="0" t="s">
        <v>267</v>
      </c>
      <c r="R38" s="0" t="s">
        <v>346</v>
      </c>
      <c r="S38" s="0" t="s">
        <v>347</v>
      </c>
    </row>
    <row r="39" customFormat="false" ht="15" hidden="false" customHeight="false" outlineLevel="0" collapsed="false">
      <c r="A39" s="0" t="s">
        <v>348</v>
      </c>
      <c r="B39" s="0" t="s">
        <v>349</v>
      </c>
      <c r="C39" s="0" t="s">
        <v>99</v>
      </c>
      <c r="R39" s="0" t="s">
        <v>350</v>
      </c>
      <c r="S39" s="0" t="s">
        <v>351</v>
      </c>
    </row>
    <row r="40" customFormat="false" ht="15" hidden="false" customHeight="false" outlineLevel="0" collapsed="false">
      <c r="A40" s="0" t="s">
        <v>352</v>
      </c>
      <c r="B40" s="0" t="s">
        <v>353</v>
      </c>
      <c r="C40" s="0" t="s">
        <v>99</v>
      </c>
      <c r="R40" s="0" t="s">
        <v>354</v>
      </c>
      <c r="S40" s="0" t="s">
        <v>355</v>
      </c>
    </row>
    <row r="41" customFormat="false" ht="15" hidden="false" customHeight="false" outlineLevel="0" collapsed="false">
      <c r="A41" s="0" t="s">
        <v>356</v>
      </c>
      <c r="B41" s="0" t="s">
        <v>357</v>
      </c>
      <c r="C41" s="0" t="s">
        <v>99</v>
      </c>
      <c r="R41" s="0" t="s">
        <v>358</v>
      </c>
      <c r="S41" s="0" t="s">
        <v>257</v>
      </c>
    </row>
    <row r="42" customFormat="false" ht="15" hidden="false" customHeight="false" outlineLevel="0" collapsed="false">
      <c r="A42" s="0" t="s">
        <v>359</v>
      </c>
      <c r="B42" s="0" t="s">
        <v>360</v>
      </c>
      <c r="C42" s="0" t="s">
        <v>99</v>
      </c>
      <c r="R42" s="0" t="s">
        <v>361</v>
      </c>
      <c r="S42" s="0" t="s">
        <v>257</v>
      </c>
    </row>
    <row r="43" customFormat="false" ht="15" hidden="false" customHeight="false" outlineLevel="0" collapsed="false">
      <c r="A43" s="0" t="s">
        <v>362</v>
      </c>
      <c r="B43" s="0" t="s">
        <v>363</v>
      </c>
      <c r="C43" s="0" t="s">
        <v>147</v>
      </c>
      <c r="R43" s="0" t="s">
        <v>364</v>
      </c>
      <c r="S43" s="0" t="s">
        <v>257</v>
      </c>
    </row>
    <row r="44" customFormat="false" ht="15" hidden="false" customHeight="false" outlineLevel="0" collapsed="false">
      <c r="A44" s="0" t="s">
        <v>365</v>
      </c>
      <c r="B44" s="0" t="s">
        <v>366</v>
      </c>
      <c r="C44" s="0" t="s">
        <v>99</v>
      </c>
      <c r="R44" s="0" t="s">
        <v>367</v>
      </c>
      <c r="S44" s="0" t="s">
        <v>257</v>
      </c>
    </row>
    <row r="45" customFormat="false" ht="15" hidden="false" customHeight="false" outlineLevel="0" collapsed="false">
      <c r="A45" s="0" t="s">
        <v>368</v>
      </c>
      <c r="B45" s="0" t="s">
        <v>369</v>
      </c>
      <c r="C45" s="0" t="s">
        <v>122</v>
      </c>
      <c r="R45" s="0" t="s">
        <v>370</v>
      </c>
      <c r="S45" s="0" t="s">
        <v>257</v>
      </c>
    </row>
    <row r="46" customFormat="false" ht="15" hidden="false" customHeight="false" outlineLevel="0" collapsed="false">
      <c r="A46" s="0" t="s">
        <v>371</v>
      </c>
      <c r="B46" s="0" t="s">
        <v>372</v>
      </c>
      <c r="C46" s="0" t="s">
        <v>122</v>
      </c>
      <c r="R46" s="0" t="s">
        <v>373</v>
      </c>
      <c r="S46" s="0" t="s">
        <v>374</v>
      </c>
    </row>
    <row r="47" customFormat="false" ht="15" hidden="false" customHeight="false" outlineLevel="0" collapsed="false">
      <c r="A47" s="0" t="s">
        <v>375</v>
      </c>
      <c r="B47" s="0" t="s">
        <v>376</v>
      </c>
      <c r="C47" s="0" t="s">
        <v>135</v>
      </c>
      <c r="R47" s="0" t="s">
        <v>377</v>
      </c>
      <c r="S47" s="0" t="s">
        <v>378</v>
      </c>
    </row>
    <row r="48" customFormat="false" ht="15" hidden="false" customHeight="false" outlineLevel="0" collapsed="false">
      <c r="A48" s="0" t="s">
        <v>379</v>
      </c>
      <c r="B48" s="0" t="s">
        <v>380</v>
      </c>
      <c r="C48" s="0" t="s">
        <v>99</v>
      </c>
      <c r="R48" s="0" t="s">
        <v>381</v>
      </c>
      <c r="S48" s="0" t="s">
        <v>203</v>
      </c>
    </row>
    <row r="49" customFormat="false" ht="15" hidden="false" customHeight="false" outlineLevel="0" collapsed="false">
      <c r="A49" s="0" t="s">
        <v>382</v>
      </c>
      <c r="B49" s="0" t="s">
        <v>383</v>
      </c>
      <c r="C49" s="0" t="s">
        <v>99</v>
      </c>
      <c r="R49" s="0" t="s">
        <v>384</v>
      </c>
      <c r="S49" s="0" t="s">
        <v>385</v>
      </c>
    </row>
    <row r="50" customFormat="false" ht="15" hidden="false" customHeight="false" outlineLevel="0" collapsed="false">
      <c r="A50" s="0" t="s">
        <v>386</v>
      </c>
      <c r="B50" s="0" t="s">
        <v>387</v>
      </c>
      <c r="C50" s="0" t="s">
        <v>99</v>
      </c>
      <c r="R50" s="0" t="s">
        <v>388</v>
      </c>
      <c r="S50" s="0" t="s">
        <v>257</v>
      </c>
    </row>
    <row r="51" customFormat="false" ht="15" hidden="false" customHeight="false" outlineLevel="0" collapsed="false">
      <c r="A51" s="0" t="s">
        <v>389</v>
      </c>
      <c r="B51" s="0" t="s">
        <v>390</v>
      </c>
      <c r="C51" s="0" t="s">
        <v>99</v>
      </c>
      <c r="R51" s="0" t="s">
        <v>391</v>
      </c>
      <c r="S51" s="0" t="s">
        <v>351</v>
      </c>
    </row>
    <row r="52" customFormat="false" ht="15" hidden="false" customHeight="false" outlineLevel="0" collapsed="false">
      <c r="A52" s="0" t="s">
        <v>392</v>
      </c>
      <c r="B52" s="0" t="s">
        <v>393</v>
      </c>
      <c r="C52" s="0" t="s">
        <v>224</v>
      </c>
      <c r="R52" s="0" t="s">
        <v>394</v>
      </c>
      <c r="S52" s="0" t="s">
        <v>395</v>
      </c>
    </row>
    <row r="53" customFormat="false" ht="15" hidden="false" customHeight="false" outlineLevel="0" collapsed="false">
      <c r="A53" s="0" t="s">
        <v>396</v>
      </c>
      <c r="B53" s="0" t="s">
        <v>397</v>
      </c>
      <c r="C53" s="0" t="s">
        <v>122</v>
      </c>
      <c r="R53" s="0" t="s">
        <v>398</v>
      </c>
      <c r="S53" s="0" t="s">
        <v>257</v>
      </c>
    </row>
    <row r="54" customFormat="false" ht="15" hidden="false" customHeight="false" outlineLevel="0" collapsed="false">
      <c r="A54" s="0" t="s">
        <v>399</v>
      </c>
      <c r="B54" s="0" t="s">
        <v>400</v>
      </c>
      <c r="C54" s="0" t="s">
        <v>99</v>
      </c>
      <c r="R54" s="0" t="s">
        <v>401</v>
      </c>
      <c r="S54" s="0" t="s">
        <v>257</v>
      </c>
    </row>
    <row r="55" customFormat="false" ht="15" hidden="false" customHeight="false" outlineLevel="0" collapsed="false">
      <c r="A55" s="0" t="s">
        <v>402</v>
      </c>
      <c r="B55" s="0" t="s">
        <v>403</v>
      </c>
      <c r="C55" s="0" t="s">
        <v>99</v>
      </c>
      <c r="R55" s="0" t="s">
        <v>404</v>
      </c>
      <c r="S55" s="0" t="s">
        <v>257</v>
      </c>
    </row>
    <row r="56" customFormat="false" ht="15" hidden="false" customHeight="false" outlineLevel="0" collapsed="false">
      <c r="A56" s="0" t="s">
        <v>405</v>
      </c>
      <c r="B56" s="0" t="s">
        <v>406</v>
      </c>
      <c r="C56" s="0" t="s">
        <v>99</v>
      </c>
      <c r="R56" s="0" t="s">
        <v>407</v>
      </c>
      <c r="S56" s="0" t="s">
        <v>257</v>
      </c>
    </row>
    <row r="57" customFormat="false" ht="15" hidden="false" customHeight="false" outlineLevel="0" collapsed="false">
      <c r="A57" s="0" t="s">
        <v>408</v>
      </c>
      <c r="B57" s="0" t="s">
        <v>409</v>
      </c>
      <c r="C57" s="0" t="s">
        <v>99</v>
      </c>
      <c r="R57" s="0" t="s">
        <v>410</v>
      </c>
      <c r="S57" s="0" t="s">
        <v>257</v>
      </c>
    </row>
    <row r="58" customFormat="false" ht="15" hidden="false" customHeight="false" outlineLevel="0" collapsed="false">
      <c r="A58" s="0" t="s">
        <v>411</v>
      </c>
      <c r="B58" s="0" t="s">
        <v>412</v>
      </c>
      <c r="C58" s="0" t="s">
        <v>99</v>
      </c>
      <c r="R58" s="0" t="s">
        <v>413</v>
      </c>
      <c r="S58" s="0" t="s">
        <v>414</v>
      </c>
    </row>
    <row r="59" customFormat="false" ht="15" hidden="false" customHeight="false" outlineLevel="0" collapsed="false">
      <c r="A59" s="0" t="s">
        <v>415</v>
      </c>
      <c r="B59" s="0" t="s">
        <v>416</v>
      </c>
      <c r="C59" s="0" t="s">
        <v>99</v>
      </c>
      <c r="R59" s="0" t="s">
        <v>417</v>
      </c>
      <c r="S59" s="0" t="s">
        <v>284</v>
      </c>
    </row>
    <row r="60" customFormat="false" ht="15" hidden="false" customHeight="false" outlineLevel="0" collapsed="false">
      <c r="A60" s="0" t="s">
        <v>418</v>
      </c>
      <c r="B60" s="0" t="s">
        <v>419</v>
      </c>
      <c r="C60" s="0" t="s">
        <v>99</v>
      </c>
      <c r="R60" s="0" t="s">
        <v>420</v>
      </c>
      <c r="S60" s="0" t="s">
        <v>421</v>
      </c>
    </row>
    <row r="61" customFormat="false" ht="15" hidden="false" customHeight="false" outlineLevel="0" collapsed="false">
      <c r="A61" s="0" t="s">
        <v>422</v>
      </c>
      <c r="B61" s="0" t="s">
        <v>423</v>
      </c>
      <c r="C61" s="0" t="s">
        <v>99</v>
      </c>
      <c r="R61" s="0" t="s">
        <v>424</v>
      </c>
      <c r="S61" s="0" t="s">
        <v>425</v>
      </c>
    </row>
    <row r="62" customFormat="false" ht="15" hidden="false" customHeight="false" outlineLevel="0" collapsed="false">
      <c r="A62" s="0" t="s">
        <v>426</v>
      </c>
      <c r="B62" s="0" t="s">
        <v>427</v>
      </c>
      <c r="C62" s="0" t="s">
        <v>99</v>
      </c>
      <c r="R62" s="0" t="s">
        <v>428</v>
      </c>
      <c r="S62" s="0" t="s">
        <v>429</v>
      </c>
    </row>
    <row r="63" customFormat="false" ht="15" hidden="false" customHeight="false" outlineLevel="0" collapsed="false">
      <c r="A63" s="0" t="s">
        <v>430</v>
      </c>
      <c r="B63" s="0" t="s">
        <v>431</v>
      </c>
      <c r="C63" s="0" t="s">
        <v>99</v>
      </c>
    </row>
    <row r="64" customFormat="false" ht="15" hidden="false" customHeight="false" outlineLevel="0" collapsed="false">
      <c r="A64" s="0" t="s">
        <v>432</v>
      </c>
      <c r="B64" s="0" t="s">
        <v>433</v>
      </c>
      <c r="C64" s="0" t="s">
        <v>122</v>
      </c>
    </row>
    <row r="65" customFormat="false" ht="15" hidden="false" customHeight="false" outlineLevel="0" collapsed="false">
      <c r="A65" s="0" t="s">
        <v>434</v>
      </c>
      <c r="B65" s="0" t="s">
        <v>435</v>
      </c>
      <c r="C65" s="0" t="s">
        <v>122</v>
      </c>
    </row>
    <row r="66" customFormat="false" ht="15" hidden="false" customHeight="false" outlineLevel="0" collapsed="false">
      <c r="A66" s="0" t="s">
        <v>436</v>
      </c>
      <c r="B66" s="0" t="s">
        <v>437</v>
      </c>
      <c r="C66" s="0" t="s">
        <v>122</v>
      </c>
    </row>
    <row r="67" customFormat="false" ht="15" hidden="false" customHeight="false" outlineLevel="0" collapsed="false">
      <c r="A67" s="0" t="s">
        <v>438</v>
      </c>
      <c r="B67" s="0" t="s">
        <v>439</v>
      </c>
      <c r="C67" s="0" t="s">
        <v>99</v>
      </c>
    </row>
    <row r="68" customFormat="false" ht="15" hidden="false" customHeight="false" outlineLevel="0" collapsed="false">
      <c r="A68" s="0" t="s">
        <v>440</v>
      </c>
      <c r="B68" s="0" t="s">
        <v>441</v>
      </c>
      <c r="C68" s="0" t="s">
        <v>122</v>
      </c>
    </row>
    <row r="69" customFormat="false" ht="15" hidden="false" customHeight="false" outlineLevel="0" collapsed="false">
      <c r="A69" s="0" t="s">
        <v>442</v>
      </c>
      <c r="B69" s="0" t="s">
        <v>443</v>
      </c>
      <c r="C69" s="0" t="s">
        <v>99</v>
      </c>
    </row>
    <row r="70" customFormat="false" ht="15" hidden="false" customHeight="false" outlineLevel="0" collapsed="false">
      <c r="A70" s="0" t="s">
        <v>444</v>
      </c>
      <c r="B70" s="0" t="s">
        <v>445</v>
      </c>
      <c r="C70" s="0" t="s">
        <v>99</v>
      </c>
    </row>
    <row r="71" customFormat="false" ht="15" hidden="false" customHeight="false" outlineLevel="0" collapsed="false">
      <c r="A71" s="0" t="s">
        <v>446</v>
      </c>
      <c r="B71" s="0" t="s">
        <v>447</v>
      </c>
      <c r="C71" s="0" t="s">
        <v>99</v>
      </c>
    </row>
    <row r="72" customFormat="false" ht="15" hidden="false" customHeight="false" outlineLevel="0" collapsed="false">
      <c r="A72" s="0" t="s">
        <v>448</v>
      </c>
      <c r="B72" s="0" t="s">
        <v>449</v>
      </c>
      <c r="C72" s="0" t="s">
        <v>122</v>
      </c>
    </row>
    <row r="73" customFormat="false" ht="15" hidden="false" customHeight="false" outlineLevel="0" collapsed="false">
      <c r="A73" s="0" t="s">
        <v>450</v>
      </c>
      <c r="B73" s="0" t="s">
        <v>451</v>
      </c>
      <c r="C73" s="0" t="s">
        <v>99</v>
      </c>
    </row>
    <row r="74" customFormat="false" ht="15" hidden="false" customHeight="false" outlineLevel="0" collapsed="false">
      <c r="A74" s="0" t="s">
        <v>452</v>
      </c>
      <c r="B74" s="0" t="s">
        <v>453</v>
      </c>
      <c r="C74" s="0" t="s">
        <v>122</v>
      </c>
    </row>
    <row r="75" customFormat="false" ht="15" hidden="false" customHeight="false" outlineLevel="0" collapsed="false">
      <c r="A75" s="0" t="s">
        <v>454</v>
      </c>
      <c r="B75" s="0" t="s">
        <v>455</v>
      </c>
      <c r="C75" s="0" t="s">
        <v>99</v>
      </c>
    </row>
    <row r="76" customFormat="false" ht="15" hidden="false" customHeight="false" outlineLevel="0" collapsed="false">
      <c r="A76" s="0" t="s">
        <v>456</v>
      </c>
      <c r="B76" s="0" t="s">
        <v>457</v>
      </c>
      <c r="C76" s="0" t="s">
        <v>99</v>
      </c>
    </row>
    <row r="77" customFormat="false" ht="15" hidden="false" customHeight="false" outlineLevel="0" collapsed="false">
      <c r="A77" s="0" t="s">
        <v>458</v>
      </c>
      <c r="B77" s="0" t="s">
        <v>459</v>
      </c>
      <c r="C77" s="0" t="s">
        <v>99</v>
      </c>
    </row>
    <row r="78" customFormat="false" ht="15" hidden="false" customHeight="false" outlineLevel="0" collapsed="false">
      <c r="A78" s="0" t="s">
        <v>460</v>
      </c>
      <c r="B78" s="0" t="s">
        <v>461</v>
      </c>
      <c r="C78" s="0" t="s">
        <v>99</v>
      </c>
    </row>
    <row r="79" customFormat="false" ht="15" hidden="false" customHeight="false" outlineLevel="0" collapsed="false">
      <c r="A79" s="0" t="s">
        <v>462</v>
      </c>
      <c r="B79" s="0" t="s">
        <v>463</v>
      </c>
      <c r="C79" s="0" t="s">
        <v>99</v>
      </c>
    </row>
    <row r="80" customFormat="false" ht="15" hidden="false" customHeight="false" outlineLevel="0" collapsed="false">
      <c r="A80" s="0" t="s">
        <v>464</v>
      </c>
      <c r="B80" s="0" t="s">
        <v>465</v>
      </c>
      <c r="C80" s="0" t="s">
        <v>99</v>
      </c>
    </row>
    <row r="81" customFormat="false" ht="15" hidden="false" customHeight="false" outlineLevel="0" collapsed="false">
      <c r="A81" s="0" t="s">
        <v>466</v>
      </c>
      <c r="B81" s="0" t="s">
        <v>467</v>
      </c>
      <c r="C81" s="0" t="s">
        <v>122</v>
      </c>
    </row>
    <row r="82" customFormat="false" ht="15" hidden="false" customHeight="false" outlineLevel="0" collapsed="false">
      <c r="A82" s="0" t="s">
        <v>468</v>
      </c>
      <c r="B82" s="0" t="s">
        <v>469</v>
      </c>
      <c r="C82" s="0" t="s">
        <v>99</v>
      </c>
    </row>
    <row r="83" customFormat="false" ht="15" hidden="false" customHeight="false" outlineLevel="0" collapsed="false">
      <c r="A83" s="0" t="s">
        <v>470</v>
      </c>
      <c r="B83" s="0" t="s">
        <v>471</v>
      </c>
      <c r="C83" s="0" t="s">
        <v>122</v>
      </c>
    </row>
    <row r="84" customFormat="false" ht="15" hidden="false" customHeight="false" outlineLevel="0" collapsed="false">
      <c r="A84" s="0" t="s">
        <v>472</v>
      </c>
      <c r="B84" s="0" t="s">
        <v>473</v>
      </c>
      <c r="C84" s="0" t="s">
        <v>99</v>
      </c>
    </row>
    <row r="85" customFormat="false" ht="15" hidden="false" customHeight="false" outlineLevel="0" collapsed="false">
      <c r="A85" s="0" t="s">
        <v>474</v>
      </c>
      <c r="B85" s="0" t="s">
        <v>475</v>
      </c>
      <c r="C85" s="0" t="s">
        <v>213</v>
      </c>
    </row>
    <row r="86" customFormat="false" ht="15" hidden="false" customHeight="false" outlineLevel="0" collapsed="false">
      <c r="A86" s="0" t="s">
        <v>476</v>
      </c>
      <c r="B86" s="0" t="s">
        <v>477</v>
      </c>
      <c r="C86" s="0" t="s">
        <v>122</v>
      </c>
    </row>
    <row r="87" customFormat="false" ht="15" hidden="false" customHeight="false" outlineLevel="0" collapsed="false">
      <c r="A87" s="0" t="s">
        <v>478</v>
      </c>
      <c r="B87" s="0" t="s">
        <v>479</v>
      </c>
      <c r="C87" s="0" t="s">
        <v>261</v>
      </c>
    </row>
    <row r="88" customFormat="false" ht="15" hidden="false" customHeight="false" outlineLevel="0" collapsed="false">
      <c r="A88" s="0" t="s">
        <v>480</v>
      </c>
      <c r="B88" s="0" t="s">
        <v>481</v>
      </c>
      <c r="C88" s="0" t="s">
        <v>99</v>
      </c>
    </row>
    <row r="89" customFormat="false" ht="15" hidden="false" customHeight="false" outlineLevel="0" collapsed="false">
      <c r="A89" s="0" t="s">
        <v>482</v>
      </c>
      <c r="B89" s="0" t="s">
        <v>483</v>
      </c>
      <c r="C89" s="0" t="s">
        <v>99</v>
      </c>
    </row>
    <row r="90" customFormat="false" ht="15" hidden="false" customHeight="false" outlineLevel="0" collapsed="false">
      <c r="A90" s="0" t="s">
        <v>484</v>
      </c>
      <c r="B90" s="0" t="s">
        <v>485</v>
      </c>
      <c r="C90" s="0" t="s">
        <v>99</v>
      </c>
    </row>
    <row r="91" customFormat="false" ht="15" hidden="false" customHeight="false" outlineLevel="0" collapsed="false">
      <c r="A91" s="0" t="s">
        <v>486</v>
      </c>
      <c r="B91" s="0" t="s">
        <v>487</v>
      </c>
      <c r="C91" s="0" t="s">
        <v>99</v>
      </c>
    </row>
    <row r="92" customFormat="false" ht="15" hidden="false" customHeight="false" outlineLevel="0" collapsed="false">
      <c r="A92" s="0" t="s">
        <v>488</v>
      </c>
      <c r="B92" s="0" t="s">
        <v>489</v>
      </c>
      <c r="C92" s="0" t="s">
        <v>99</v>
      </c>
    </row>
    <row r="93" customFormat="false" ht="15" hidden="false" customHeight="false" outlineLevel="0" collapsed="false">
      <c r="A93" s="0" t="s">
        <v>490</v>
      </c>
      <c r="B93" s="0" t="s">
        <v>491</v>
      </c>
      <c r="C93" s="0" t="s">
        <v>243</v>
      </c>
    </row>
    <row r="94" customFormat="false" ht="15" hidden="false" customHeight="false" outlineLevel="0" collapsed="false">
      <c r="A94" s="0" t="s">
        <v>492</v>
      </c>
      <c r="B94" s="0" t="s">
        <v>493</v>
      </c>
      <c r="C94" s="0" t="s">
        <v>99</v>
      </c>
    </row>
    <row r="95" customFormat="false" ht="15" hidden="false" customHeight="false" outlineLevel="0" collapsed="false">
      <c r="A95" s="0" t="s">
        <v>494</v>
      </c>
      <c r="B95" s="0" t="s">
        <v>495</v>
      </c>
      <c r="C95" s="0" t="s">
        <v>99</v>
      </c>
    </row>
    <row r="96" customFormat="false" ht="15" hidden="false" customHeight="false" outlineLevel="0" collapsed="false">
      <c r="A96" s="0" t="s">
        <v>496</v>
      </c>
      <c r="B96" s="0" t="s">
        <v>497</v>
      </c>
      <c r="C96" s="0" t="s">
        <v>99</v>
      </c>
    </row>
    <row r="97" customFormat="false" ht="15" hidden="false" customHeight="false" outlineLevel="0" collapsed="false">
      <c r="A97" s="0" t="s">
        <v>498</v>
      </c>
      <c r="B97" s="0" t="s">
        <v>499</v>
      </c>
      <c r="C97" s="0" t="s">
        <v>99</v>
      </c>
    </row>
    <row r="98" customFormat="false" ht="15" hidden="false" customHeight="false" outlineLevel="0" collapsed="false">
      <c r="A98" s="0" t="s">
        <v>500</v>
      </c>
      <c r="B98" s="0" t="s">
        <v>501</v>
      </c>
      <c r="C98" s="0" t="s">
        <v>122</v>
      </c>
    </row>
    <row r="99" customFormat="false" ht="15" hidden="false" customHeight="false" outlineLevel="0" collapsed="false">
      <c r="A99" s="0" t="s">
        <v>502</v>
      </c>
      <c r="B99" s="0" t="s">
        <v>503</v>
      </c>
      <c r="C99" s="0" t="s">
        <v>99</v>
      </c>
    </row>
    <row r="100" customFormat="false" ht="15" hidden="false" customHeight="false" outlineLevel="0" collapsed="false">
      <c r="A100" s="0" t="s">
        <v>504</v>
      </c>
      <c r="B100" s="0" t="s">
        <v>505</v>
      </c>
      <c r="C100" s="0" t="s">
        <v>235</v>
      </c>
    </row>
    <row r="101" customFormat="false" ht="15" hidden="false" customHeight="false" outlineLevel="0" collapsed="false">
      <c r="A101" s="0" t="s">
        <v>506</v>
      </c>
      <c r="B101" s="0" t="s">
        <v>507</v>
      </c>
      <c r="C101" s="0" t="s">
        <v>261</v>
      </c>
    </row>
    <row r="102" customFormat="false" ht="15" hidden="false" customHeight="false" outlineLevel="0" collapsed="false">
      <c r="A102" s="0" t="s">
        <v>508</v>
      </c>
      <c r="B102" s="0" t="s">
        <v>509</v>
      </c>
      <c r="C102" s="0" t="s">
        <v>235</v>
      </c>
    </row>
    <row r="103" customFormat="false" ht="15" hidden="false" customHeight="false" outlineLevel="0" collapsed="false">
      <c r="A103" s="0" t="s">
        <v>510</v>
      </c>
      <c r="B103" s="0" t="s">
        <v>511</v>
      </c>
      <c r="C103" s="0" t="s">
        <v>99</v>
      </c>
    </row>
    <row r="104" customFormat="false" ht="15" hidden="false" customHeight="false" outlineLevel="0" collapsed="false">
      <c r="A104" s="0" t="s">
        <v>512</v>
      </c>
      <c r="B104" s="0" t="s">
        <v>513</v>
      </c>
      <c r="C104" s="0" t="s">
        <v>122</v>
      </c>
    </row>
    <row r="105" customFormat="false" ht="15" hidden="false" customHeight="false" outlineLevel="0" collapsed="false">
      <c r="A105" s="0" t="s">
        <v>514</v>
      </c>
      <c r="B105" s="0" t="s">
        <v>515</v>
      </c>
      <c r="C105" s="0" t="s">
        <v>99</v>
      </c>
    </row>
    <row r="106" customFormat="false" ht="15" hidden="false" customHeight="false" outlineLevel="0" collapsed="false">
      <c r="A106" s="0" t="s">
        <v>516</v>
      </c>
      <c r="B106" s="0" t="s">
        <v>517</v>
      </c>
      <c r="C106" s="0" t="s">
        <v>235</v>
      </c>
    </row>
    <row r="107" customFormat="false" ht="15" hidden="false" customHeight="false" outlineLevel="0" collapsed="false">
      <c r="A107" s="0" t="s">
        <v>518</v>
      </c>
      <c r="B107" s="0" t="s">
        <v>519</v>
      </c>
      <c r="C107" s="0" t="s">
        <v>99</v>
      </c>
    </row>
    <row r="108" customFormat="false" ht="15" hidden="false" customHeight="false" outlineLevel="0" collapsed="false">
      <c r="A108" s="0" t="s">
        <v>520</v>
      </c>
      <c r="B108" s="0" t="s">
        <v>521</v>
      </c>
      <c r="C108" s="0" t="s">
        <v>99</v>
      </c>
    </row>
    <row r="109" customFormat="false" ht="15" hidden="false" customHeight="false" outlineLevel="0" collapsed="false">
      <c r="A109" s="0" t="s">
        <v>522</v>
      </c>
      <c r="B109" s="0" t="s">
        <v>523</v>
      </c>
      <c r="C109" s="0" t="s">
        <v>261</v>
      </c>
    </row>
    <row r="110" customFormat="false" ht="15" hidden="false" customHeight="false" outlineLevel="0" collapsed="false">
      <c r="A110" s="0" t="s">
        <v>524</v>
      </c>
      <c r="B110" s="0" t="s">
        <v>525</v>
      </c>
      <c r="C110" s="0" t="s">
        <v>99</v>
      </c>
    </row>
    <row r="111" customFormat="false" ht="15" hidden="false" customHeight="false" outlineLevel="0" collapsed="false">
      <c r="A111" s="0" t="s">
        <v>526</v>
      </c>
      <c r="B111" s="0" t="s">
        <v>527</v>
      </c>
      <c r="C111" s="0" t="s">
        <v>99</v>
      </c>
    </row>
    <row r="112" customFormat="false" ht="15" hidden="false" customHeight="false" outlineLevel="0" collapsed="false">
      <c r="A112" s="0" t="s">
        <v>528</v>
      </c>
      <c r="B112" s="0" t="s">
        <v>529</v>
      </c>
      <c r="C112" s="0" t="s">
        <v>99</v>
      </c>
    </row>
    <row r="113" customFormat="false" ht="15" hidden="false" customHeight="false" outlineLevel="0" collapsed="false">
      <c r="A113" s="0" t="s">
        <v>530</v>
      </c>
      <c r="B113" s="0" t="s">
        <v>531</v>
      </c>
      <c r="C113" s="0" t="s">
        <v>99</v>
      </c>
    </row>
    <row r="114" customFormat="false" ht="15" hidden="false" customHeight="false" outlineLevel="0" collapsed="false">
      <c r="A114" s="0" t="s">
        <v>532</v>
      </c>
      <c r="B114" s="0" t="s">
        <v>533</v>
      </c>
      <c r="C114" s="0" t="s">
        <v>99</v>
      </c>
    </row>
    <row r="115" customFormat="false" ht="15" hidden="false" customHeight="false" outlineLevel="0" collapsed="false">
      <c r="A115" s="0" t="s">
        <v>534</v>
      </c>
      <c r="B115" s="0" t="s">
        <v>535</v>
      </c>
      <c r="C115" s="0" t="s">
        <v>99</v>
      </c>
    </row>
    <row r="116" customFormat="false" ht="15" hidden="false" customHeight="false" outlineLevel="0" collapsed="false">
      <c r="A116" s="0" t="s">
        <v>536</v>
      </c>
      <c r="B116" s="0" t="s">
        <v>537</v>
      </c>
      <c r="C116" s="0" t="s">
        <v>99</v>
      </c>
    </row>
    <row r="117" customFormat="false" ht="15" hidden="false" customHeight="false" outlineLevel="0" collapsed="false">
      <c r="A117" s="0" t="s">
        <v>538</v>
      </c>
      <c r="B117" s="0" t="s">
        <v>539</v>
      </c>
      <c r="C117" s="0" t="s">
        <v>99</v>
      </c>
    </row>
    <row r="118" customFormat="false" ht="15" hidden="false" customHeight="false" outlineLevel="0" collapsed="false">
      <c r="A118" s="0" t="s">
        <v>540</v>
      </c>
      <c r="B118" s="0" t="s">
        <v>541</v>
      </c>
      <c r="C118" s="0" t="s">
        <v>99</v>
      </c>
    </row>
    <row r="119" customFormat="false" ht="15" hidden="false" customHeight="false" outlineLevel="0" collapsed="false">
      <c r="A119" s="0" t="s">
        <v>542</v>
      </c>
      <c r="B119" s="0" t="s">
        <v>543</v>
      </c>
      <c r="C119" s="0" t="s">
        <v>122</v>
      </c>
    </row>
    <row r="120" customFormat="false" ht="15" hidden="false" customHeight="false" outlineLevel="0" collapsed="false">
      <c r="A120" s="0" t="s">
        <v>544</v>
      </c>
      <c r="B120" s="0" t="s">
        <v>545</v>
      </c>
      <c r="C120" s="0" t="s">
        <v>99</v>
      </c>
    </row>
    <row r="121" customFormat="false" ht="15" hidden="false" customHeight="false" outlineLevel="0" collapsed="false">
      <c r="A121" s="0" t="s">
        <v>546</v>
      </c>
      <c r="B121" s="0" t="s">
        <v>547</v>
      </c>
      <c r="C121" s="0" t="s">
        <v>99</v>
      </c>
    </row>
    <row r="122" customFormat="false" ht="15" hidden="false" customHeight="false" outlineLevel="0" collapsed="false">
      <c r="A122" s="0" t="s">
        <v>548</v>
      </c>
      <c r="B122" s="0" t="s">
        <v>549</v>
      </c>
      <c r="C122" s="0" t="s">
        <v>261</v>
      </c>
    </row>
    <row r="123" customFormat="false" ht="15" hidden="false" customHeight="false" outlineLevel="0" collapsed="false">
      <c r="A123" s="0" t="s">
        <v>550</v>
      </c>
      <c r="B123" s="0" t="s">
        <v>551</v>
      </c>
      <c r="C123" s="0" t="s">
        <v>99</v>
      </c>
    </row>
    <row r="124" customFormat="false" ht="15" hidden="false" customHeight="false" outlineLevel="0" collapsed="false">
      <c r="A124" s="0" t="s">
        <v>552</v>
      </c>
      <c r="B124" s="0" t="s">
        <v>553</v>
      </c>
      <c r="C124" s="0" t="s">
        <v>99</v>
      </c>
    </row>
    <row r="125" customFormat="false" ht="15" hidden="false" customHeight="false" outlineLevel="0" collapsed="false">
      <c r="A125" s="0" t="s">
        <v>554</v>
      </c>
      <c r="B125" s="0" t="s">
        <v>555</v>
      </c>
      <c r="C125" s="0" t="s">
        <v>99</v>
      </c>
    </row>
    <row r="126" customFormat="false" ht="15" hidden="false" customHeight="false" outlineLevel="0" collapsed="false">
      <c r="A126" s="0" t="s">
        <v>556</v>
      </c>
      <c r="B126" s="0" t="s">
        <v>557</v>
      </c>
      <c r="C126" s="0" t="s">
        <v>99</v>
      </c>
    </row>
    <row r="127" customFormat="false" ht="15" hidden="false" customHeight="false" outlineLevel="0" collapsed="false">
      <c r="A127" s="0" t="s">
        <v>558</v>
      </c>
      <c r="B127" s="0" t="s">
        <v>559</v>
      </c>
      <c r="C127" s="0" t="s">
        <v>235</v>
      </c>
    </row>
    <row r="128" customFormat="false" ht="15" hidden="false" customHeight="false" outlineLevel="0" collapsed="false">
      <c r="A128" s="0" t="s">
        <v>560</v>
      </c>
      <c r="B128" s="0" t="s">
        <v>561</v>
      </c>
      <c r="C128" s="0" t="s">
        <v>99</v>
      </c>
    </row>
    <row r="129" customFormat="false" ht="15" hidden="false" customHeight="false" outlineLevel="0" collapsed="false">
      <c r="A129" s="0" t="s">
        <v>562</v>
      </c>
      <c r="B129" s="0" t="s">
        <v>563</v>
      </c>
      <c r="C129" s="0" t="s">
        <v>99</v>
      </c>
    </row>
    <row r="130" customFormat="false" ht="15" hidden="false" customHeight="false" outlineLevel="0" collapsed="false">
      <c r="A130" s="0" t="s">
        <v>564</v>
      </c>
      <c r="B130" s="0" t="s">
        <v>565</v>
      </c>
      <c r="C130" s="0" t="s">
        <v>99</v>
      </c>
    </row>
    <row r="131" customFormat="false" ht="15" hidden="false" customHeight="false" outlineLevel="0" collapsed="false">
      <c r="A131" s="0" t="s">
        <v>566</v>
      </c>
      <c r="B131" s="0" t="s">
        <v>567</v>
      </c>
      <c r="C131" s="0" t="s">
        <v>122</v>
      </c>
    </row>
    <row r="132" customFormat="false" ht="15" hidden="false" customHeight="false" outlineLevel="0" collapsed="false">
      <c r="A132" s="0" t="s">
        <v>568</v>
      </c>
      <c r="B132" s="0" t="s">
        <v>569</v>
      </c>
      <c r="C132" s="0" t="s">
        <v>99</v>
      </c>
    </row>
    <row r="133" customFormat="false" ht="15" hidden="false" customHeight="false" outlineLevel="0" collapsed="false">
      <c r="A133" s="0" t="s">
        <v>570</v>
      </c>
      <c r="B133" s="0" t="s">
        <v>571</v>
      </c>
      <c r="C133" s="0" t="s">
        <v>99</v>
      </c>
    </row>
    <row r="134" customFormat="false" ht="15" hidden="false" customHeight="false" outlineLevel="0" collapsed="false">
      <c r="A134" s="0" t="s">
        <v>572</v>
      </c>
      <c r="B134" s="0" t="s">
        <v>573</v>
      </c>
      <c r="C134" s="0" t="s">
        <v>99</v>
      </c>
    </row>
    <row r="135" customFormat="false" ht="15" hidden="false" customHeight="false" outlineLevel="0" collapsed="false">
      <c r="A135" s="0" t="s">
        <v>574</v>
      </c>
      <c r="B135" s="0" t="s">
        <v>575</v>
      </c>
      <c r="C135" s="0" t="s">
        <v>122</v>
      </c>
    </row>
    <row r="136" customFormat="false" ht="15" hidden="false" customHeight="false" outlineLevel="0" collapsed="false">
      <c r="A136" s="0" t="s">
        <v>576</v>
      </c>
      <c r="B136" s="0" t="s">
        <v>577</v>
      </c>
      <c r="C136" s="0" t="s">
        <v>122</v>
      </c>
    </row>
    <row r="137" customFormat="false" ht="15" hidden="false" customHeight="false" outlineLevel="0" collapsed="false">
      <c r="A137" s="0" t="s">
        <v>578</v>
      </c>
      <c r="B137" s="0" t="s">
        <v>579</v>
      </c>
      <c r="C137" s="0" t="s">
        <v>99</v>
      </c>
    </row>
    <row r="138" customFormat="false" ht="15" hidden="false" customHeight="false" outlineLevel="0" collapsed="false">
      <c r="A138" s="0" t="s">
        <v>580</v>
      </c>
      <c r="B138" s="0" t="s">
        <v>581</v>
      </c>
      <c r="C138" s="0" t="s">
        <v>99</v>
      </c>
    </row>
    <row r="139" customFormat="false" ht="15" hidden="false" customHeight="false" outlineLevel="0" collapsed="false">
      <c r="A139" s="0" t="s">
        <v>582</v>
      </c>
      <c r="B139" s="0" t="s">
        <v>583</v>
      </c>
      <c r="C139" s="0" t="s">
        <v>99</v>
      </c>
    </row>
    <row r="140" customFormat="false" ht="15" hidden="false" customHeight="false" outlineLevel="0" collapsed="false">
      <c r="A140" s="0" t="s">
        <v>584</v>
      </c>
      <c r="B140" s="0" t="s">
        <v>585</v>
      </c>
      <c r="C140" s="0" t="s">
        <v>99</v>
      </c>
    </row>
    <row r="141" customFormat="false" ht="15" hidden="false" customHeight="false" outlineLevel="0" collapsed="false">
      <c r="A141" s="0" t="s">
        <v>586</v>
      </c>
      <c r="B141" s="0" t="s">
        <v>587</v>
      </c>
      <c r="C141" s="0" t="s">
        <v>99</v>
      </c>
    </row>
    <row r="142" customFormat="false" ht="15" hidden="false" customHeight="false" outlineLevel="0" collapsed="false">
      <c r="A142" s="0" t="s">
        <v>588</v>
      </c>
      <c r="B142" s="0" t="s">
        <v>589</v>
      </c>
      <c r="C142" s="0" t="s">
        <v>99</v>
      </c>
    </row>
    <row r="143" customFormat="false" ht="15" hidden="false" customHeight="false" outlineLevel="0" collapsed="false">
      <c r="A143" s="0" t="s">
        <v>590</v>
      </c>
      <c r="B143" s="0" t="s">
        <v>591</v>
      </c>
      <c r="C143" s="0" t="s">
        <v>99</v>
      </c>
    </row>
    <row r="144" customFormat="false" ht="15" hidden="false" customHeight="false" outlineLevel="0" collapsed="false">
      <c r="A144" s="0" t="s">
        <v>592</v>
      </c>
      <c r="B144" s="0" t="s">
        <v>593</v>
      </c>
      <c r="C144" s="0" t="s">
        <v>122</v>
      </c>
    </row>
    <row r="145" customFormat="false" ht="15" hidden="false" customHeight="false" outlineLevel="0" collapsed="false">
      <c r="A145" s="0" t="s">
        <v>594</v>
      </c>
      <c r="B145" s="0" t="s">
        <v>595</v>
      </c>
      <c r="C145" s="0" t="s">
        <v>99</v>
      </c>
    </row>
    <row r="146" customFormat="false" ht="15" hidden="false" customHeight="false" outlineLevel="0" collapsed="false">
      <c r="A146" s="0" t="s">
        <v>596</v>
      </c>
      <c r="B146" s="0" t="s">
        <v>597</v>
      </c>
      <c r="C146" s="0" t="s">
        <v>122</v>
      </c>
    </row>
    <row r="147" customFormat="false" ht="15" hidden="false" customHeight="false" outlineLevel="0" collapsed="false">
      <c r="A147" s="0" t="s">
        <v>598</v>
      </c>
      <c r="B147" s="0" t="s">
        <v>599</v>
      </c>
      <c r="C147" s="0" t="s">
        <v>99</v>
      </c>
    </row>
    <row r="148" customFormat="false" ht="15" hidden="false" customHeight="false" outlineLevel="0" collapsed="false">
      <c r="A148" s="0" t="s">
        <v>600</v>
      </c>
      <c r="B148" s="0" t="s">
        <v>601</v>
      </c>
      <c r="C148" s="0" t="s">
        <v>99</v>
      </c>
    </row>
    <row r="149" customFormat="false" ht="15" hidden="false" customHeight="false" outlineLevel="0" collapsed="false">
      <c r="A149" s="0" t="s">
        <v>602</v>
      </c>
      <c r="B149" s="0" t="s">
        <v>603</v>
      </c>
      <c r="C149" s="0" t="s">
        <v>122</v>
      </c>
    </row>
    <row r="150" customFormat="false" ht="15" hidden="false" customHeight="false" outlineLevel="0" collapsed="false">
      <c r="A150" s="0" t="s">
        <v>604</v>
      </c>
      <c r="B150" s="0" t="s">
        <v>605</v>
      </c>
      <c r="C150" s="0" t="s">
        <v>99</v>
      </c>
    </row>
    <row r="151" customFormat="false" ht="15" hidden="false" customHeight="false" outlineLevel="0" collapsed="false">
      <c r="A151" s="0" t="s">
        <v>606</v>
      </c>
      <c r="B151" s="0" t="s">
        <v>607</v>
      </c>
      <c r="C151" s="0" t="s">
        <v>99</v>
      </c>
    </row>
    <row r="152" customFormat="false" ht="15" hidden="false" customHeight="false" outlineLevel="0" collapsed="false">
      <c r="A152" s="0" t="s">
        <v>608</v>
      </c>
      <c r="B152" s="0" t="s">
        <v>609</v>
      </c>
      <c r="C152" s="0" t="s">
        <v>99</v>
      </c>
    </row>
    <row r="153" customFormat="false" ht="15" hidden="false" customHeight="false" outlineLevel="0" collapsed="false">
      <c r="A153" s="0" t="s">
        <v>610</v>
      </c>
      <c r="B153" s="0" t="s">
        <v>611</v>
      </c>
      <c r="C153" s="0" t="s">
        <v>122</v>
      </c>
    </row>
    <row r="154" customFormat="false" ht="15" hidden="false" customHeight="false" outlineLevel="0" collapsed="false">
      <c r="A154" s="0" t="s">
        <v>612</v>
      </c>
      <c r="B154" s="0" t="s">
        <v>613</v>
      </c>
      <c r="C154" s="0" t="s">
        <v>99</v>
      </c>
    </row>
    <row r="155" customFormat="false" ht="15" hidden="false" customHeight="false" outlineLevel="0" collapsed="false">
      <c r="A155" s="0" t="s">
        <v>614</v>
      </c>
      <c r="B155" s="0" t="s">
        <v>615</v>
      </c>
      <c r="C155" s="0" t="s">
        <v>99</v>
      </c>
    </row>
    <row r="156" customFormat="false" ht="15" hidden="false" customHeight="false" outlineLevel="0" collapsed="false">
      <c r="A156" s="0" t="s">
        <v>616</v>
      </c>
      <c r="B156" s="0" t="s">
        <v>617</v>
      </c>
      <c r="C156" s="0" t="s">
        <v>99</v>
      </c>
    </row>
    <row r="157" customFormat="false" ht="15" hidden="false" customHeight="false" outlineLevel="0" collapsed="false">
      <c r="A157" s="0" t="s">
        <v>618</v>
      </c>
      <c r="B157" s="0" t="s">
        <v>619</v>
      </c>
      <c r="C157" s="0" t="s">
        <v>124</v>
      </c>
    </row>
    <row r="158" customFormat="false" ht="15" hidden="false" customHeight="false" outlineLevel="0" collapsed="false">
      <c r="A158" s="0" t="s">
        <v>620</v>
      </c>
      <c r="B158" s="0" t="s">
        <v>621</v>
      </c>
      <c r="C158" s="0" t="s">
        <v>122</v>
      </c>
    </row>
    <row r="159" customFormat="false" ht="15" hidden="false" customHeight="false" outlineLevel="0" collapsed="false">
      <c r="A159" s="0" t="s">
        <v>622</v>
      </c>
      <c r="B159" s="0" t="s">
        <v>623</v>
      </c>
      <c r="C159" s="0" t="s">
        <v>99</v>
      </c>
    </row>
    <row r="160" customFormat="false" ht="15" hidden="false" customHeight="false" outlineLevel="0" collapsed="false">
      <c r="A160" s="0" t="s">
        <v>624</v>
      </c>
      <c r="B160" s="0" t="s">
        <v>625</v>
      </c>
      <c r="C160" s="0" t="s">
        <v>235</v>
      </c>
    </row>
    <row r="161" customFormat="false" ht="15" hidden="false" customHeight="false" outlineLevel="0" collapsed="false">
      <c r="A161" s="0" t="s">
        <v>626</v>
      </c>
      <c r="B161" s="0" t="s">
        <v>627</v>
      </c>
      <c r="C161" s="0" t="s">
        <v>99</v>
      </c>
    </row>
    <row r="162" customFormat="false" ht="15" hidden="false" customHeight="false" outlineLevel="0" collapsed="false">
      <c r="A162" s="0" t="s">
        <v>628</v>
      </c>
      <c r="B162" s="0" t="s">
        <v>629</v>
      </c>
      <c r="C162" s="0" t="s">
        <v>250</v>
      </c>
    </row>
    <row r="163" customFormat="false" ht="15" hidden="false" customHeight="false" outlineLevel="0" collapsed="false">
      <c r="A163" s="0" t="s">
        <v>630</v>
      </c>
      <c r="B163" s="0" t="s">
        <v>631</v>
      </c>
      <c r="C163" s="0" t="s">
        <v>99</v>
      </c>
    </row>
    <row r="164" customFormat="false" ht="15" hidden="false" customHeight="false" outlineLevel="0" collapsed="false">
      <c r="A164" s="0" t="s">
        <v>632</v>
      </c>
      <c r="B164" s="0" t="s">
        <v>633</v>
      </c>
      <c r="C164" s="0" t="s">
        <v>99</v>
      </c>
    </row>
    <row r="165" customFormat="false" ht="15" hidden="false" customHeight="false" outlineLevel="0" collapsed="false">
      <c r="A165" s="0" t="s">
        <v>634</v>
      </c>
      <c r="B165" s="0" t="s">
        <v>635</v>
      </c>
      <c r="C165" s="0" t="s">
        <v>99</v>
      </c>
    </row>
    <row r="166" customFormat="false" ht="15" hidden="false" customHeight="false" outlineLevel="0" collapsed="false">
      <c r="A166" s="0" t="s">
        <v>636</v>
      </c>
      <c r="B166" s="0" t="s">
        <v>637</v>
      </c>
      <c r="C166" s="0" t="s">
        <v>99</v>
      </c>
    </row>
    <row r="167" customFormat="false" ht="15" hidden="false" customHeight="false" outlineLevel="0" collapsed="false">
      <c r="A167" s="0" t="s">
        <v>638</v>
      </c>
      <c r="B167" s="0" t="s">
        <v>639</v>
      </c>
      <c r="C167" s="0" t="s">
        <v>99</v>
      </c>
    </row>
    <row r="168" customFormat="false" ht="15" hidden="false" customHeight="false" outlineLevel="0" collapsed="false">
      <c r="A168" s="0" t="s">
        <v>640</v>
      </c>
      <c r="B168" s="0" t="s">
        <v>641</v>
      </c>
      <c r="C168" s="0" t="s">
        <v>99</v>
      </c>
    </row>
    <row r="169" customFormat="false" ht="15" hidden="false" customHeight="false" outlineLevel="0" collapsed="false">
      <c r="A169" s="0" t="s">
        <v>642</v>
      </c>
      <c r="B169" s="0" t="s">
        <v>643</v>
      </c>
      <c r="C169" s="0" t="s">
        <v>99</v>
      </c>
    </row>
    <row r="170" customFormat="false" ht="15" hidden="false" customHeight="false" outlineLevel="0" collapsed="false">
      <c r="A170" s="0" t="s">
        <v>644</v>
      </c>
      <c r="B170" s="0" t="s">
        <v>645</v>
      </c>
      <c r="C170" s="0" t="s">
        <v>99</v>
      </c>
    </row>
    <row r="171" customFormat="false" ht="15" hidden="false" customHeight="false" outlineLevel="0" collapsed="false">
      <c r="A171" s="0" t="s">
        <v>646</v>
      </c>
      <c r="B171" s="0" t="s">
        <v>647</v>
      </c>
      <c r="C171" s="0" t="s">
        <v>99</v>
      </c>
    </row>
    <row r="172" customFormat="false" ht="15" hidden="false" customHeight="false" outlineLevel="0" collapsed="false">
      <c r="A172" s="0" t="s">
        <v>648</v>
      </c>
      <c r="B172" s="0" t="s">
        <v>649</v>
      </c>
      <c r="C172" s="0" t="s">
        <v>99</v>
      </c>
    </row>
    <row r="173" customFormat="false" ht="15" hidden="false" customHeight="false" outlineLevel="0" collapsed="false">
      <c r="A173" s="0" t="s">
        <v>650</v>
      </c>
      <c r="B173" s="0" t="s">
        <v>651</v>
      </c>
      <c r="C173" s="0" t="s">
        <v>99</v>
      </c>
    </row>
    <row r="174" customFormat="false" ht="15" hidden="false" customHeight="false" outlineLevel="0" collapsed="false">
      <c r="A174" s="0" t="s">
        <v>652</v>
      </c>
      <c r="B174" s="0" t="s">
        <v>653</v>
      </c>
      <c r="C174" s="0" t="s">
        <v>192</v>
      </c>
    </row>
    <row r="175" customFormat="false" ht="15" hidden="false" customHeight="false" outlineLevel="0" collapsed="false">
      <c r="A175" s="0" t="s">
        <v>654</v>
      </c>
      <c r="B175" s="0" t="s">
        <v>655</v>
      </c>
      <c r="C175" s="0" t="s">
        <v>122</v>
      </c>
    </row>
    <row r="176" customFormat="false" ht="15" hidden="false" customHeight="false" outlineLevel="0" collapsed="false">
      <c r="A176" s="0" t="s">
        <v>36</v>
      </c>
      <c r="B176" s="0" t="s">
        <v>656</v>
      </c>
      <c r="C176" s="0" t="s">
        <v>111</v>
      </c>
    </row>
    <row r="177" customFormat="false" ht="15" hidden="false" customHeight="false" outlineLevel="0" collapsed="false">
      <c r="A177" s="0" t="s">
        <v>657</v>
      </c>
      <c r="B177" s="0" t="s">
        <v>658</v>
      </c>
      <c r="C177" s="0" t="s">
        <v>99</v>
      </c>
    </row>
    <row r="178" customFormat="false" ht="15" hidden="false" customHeight="false" outlineLevel="0" collapsed="false">
      <c r="A178" s="0" t="s">
        <v>659</v>
      </c>
      <c r="B178" s="0" t="s">
        <v>660</v>
      </c>
      <c r="C178" s="0" t="s">
        <v>99</v>
      </c>
    </row>
    <row r="179" customFormat="false" ht="15" hidden="false" customHeight="false" outlineLevel="0" collapsed="false">
      <c r="A179" s="0" t="s">
        <v>661</v>
      </c>
      <c r="B179" s="0" t="s">
        <v>662</v>
      </c>
      <c r="C179" s="0" t="s">
        <v>122</v>
      </c>
    </row>
    <row r="180" customFormat="false" ht="15" hidden="false" customHeight="false" outlineLevel="0" collapsed="false">
      <c r="A180" s="0" t="s">
        <v>663</v>
      </c>
      <c r="B180" s="0" t="s">
        <v>664</v>
      </c>
      <c r="C180" s="0" t="s">
        <v>99</v>
      </c>
    </row>
    <row r="181" customFormat="false" ht="15" hidden="false" customHeight="false" outlineLevel="0" collapsed="false">
      <c r="A181" s="0" t="s">
        <v>665</v>
      </c>
      <c r="B181" s="0" t="s">
        <v>666</v>
      </c>
      <c r="C181" s="0" t="s">
        <v>99</v>
      </c>
    </row>
    <row r="182" customFormat="false" ht="15" hidden="false" customHeight="false" outlineLevel="0" collapsed="false">
      <c r="A182" s="0" t="s">
        <v>667</v>
      </c>
      <c r="B182" s="0" t="s">
        <v>668</v>
      </c>
      <c r="C182" s="0" t="s">
        <v>99</v>
      </c>
    </row>
    <row r="183" customFormat="false" ht="15" hidden="false" customHeight="false" outlineLevel="0" collapsed="false">
      <c r="A183" s="0" t="s">
        <v>669</v>
      </c>
      <c r="B183" s="0" t="s">
        <v>670</v>
      </c>
      <c r="C183" s="0" t="s">
        <v>261</v>
      </c>
    </row>
    <row r="184" customFormat="false" ht="15" hidden="false" customHeight="false" outlineLevel="0" collapsed="false">
      <c r="A184" s="0" t="s">
        <v>671</v>
      </c>
      <c r="B184" s="0" t="s">
        <v>672</v>
      </c>
      <c r="C184" s="0" t="s">
        <v>99</v>
      </c>
    </row>
    <row r="185" customFormat="false" ht="15" hidden="false" customHeight="false" outlineLevel="0" collapsed="false">
      <c r="A185" s="0" t="s">
        <v>673</v>
      </c>
      <c r="B185" s="0" t="s">
        <v>674</v>
      </c>
      <c r="C185" s="0" t="s">
        <v>99</v>
      </c>
    </row>
    <row r="186" customFormat="false" ht="15" hidden="false" customHeight="false" outlineLevel="0" collapsed="false">
      <c r="A186" s="0" t="s">
        <v>675</v>
      </c>
      <c r="B186" s="0" t="s">
        <v>676</v>
      </c>
      <c r="C186" s="0" t="s">
        <v>237</v>
      </c>
    </row>
    <row r="187" customFormat="false" ht="15" hidden="false" customHeight="false" outlineLevel="0" collapsed="false">
      <c r="A187" s="0" t="s">
        <v>677</v>
      </c>
      <c r="B187" s="0" t="s">
        <v>678</v>
      </c>
      <c r="C187" s="0" t="s">
        <v>122</v>
      </c>
    </row>
    <row r="188" customFormat="false" ht="15" hidden="false" customHeight="false" outlineLevel="0" collapsed="false">
      <c r="A188" s="0" t="s">
        <v>679</v>
      </c>
      <c r="B188" s="0" t="s">
        <v>680</v>
      </c>
      <c r="C188" s="0" t="s">
        <v>99</v>
      </c>
    </row>
    <row r="189" customFormat="false" ht="15" hidden="false" customHeight="false" outlineLevel="0" collapsed="false">
      <c r="A189" s="0" t="s">
        <v>681</v>
      </c>
      <c r="B189" s="0" t="s">
        <v>682</v>
      </c>
      <c r="C189" s="0" t="s">
        <v>99</v>
      </c>
    </row>
    <row r="190" customFormat="false" ht="15" hidden="false" customHeight="false" outlineLevel="0" collapsed="false">
      <c r="A190" s="0" t="s">
        <v>683</v>
      </c>
      <c r="B190" s="0" t="s">
        <v>684</v>
      </c>
      <c r="C190" s="0" t="s">
        <v>99</v>
      </c>
    </row>
    <row r="191" customFormat="false" ht="15" hidden="false" customHeight="false" outlineLevel="0" collapsed="false">
      <c r="A191" s="0" t="s">
        <v>685</v>
      </c>
      <c r="B191" s="0" t="s">
        <v>686</v>
      </c>
      <c r="C191" s="0" t="s">
        <v>99</v>
      </c>
    </row>
    <row r="192" customFormat="false" ht="15" hidden="false" customHeight="false" outlineLevel="0" collapsed="false">
      <c r="A192" s="0" t="s">
        <v>687</v>
      </c>
      <c r="B192" s="0" t="s">
        <v>688</v>
      </c>
      <c r="C192" s="0" t="s">
        <v>99</v>
      </c>
    </row>
    <row r="193" customFormat="false" ht="15" hidden="false" customHeight="false" outlineLevel="0" collapsed="false">
      <c r="A193" s="0" t="s">
        <v>689</v>
      </c>
      <c r="B193" s="0" t="s">
        <v>690</v>
      </c>
      <c r="C193" s="0" t="s">
        <v>122</v>
      </c>
    </row>
    <row r="194" customFormat="false" ht="15" hidden="false" customHeight="false" outlineLevel="0" collapsed="false">
      <c r="A194" s="0" t="s">
        <v>691</v>
      </c>
      <c r="B194" s="0" t="s">
        <v>692</v>
      </c>
      <c r="C194" s="0" t="s">
        <v>99</v>
      </c>
    </row>
    <row r="195" customFormat="false" ht="15" hidden="false" customHeight="false" outlineLevel="0" collapsed="false">
      <c r="A195" s="0" t="s">
        <v>693</v>
      </c>
      <c r="B195" s="0" t="s">
        <v>694</v>
      </c>
      <c r="C195" s="0" t="s">
        <v>122</v>
      </c>
    </row>
    <row r="196" customFormat="false" ht="15" hidden="false" customHeight="false" outlineLevel="0" collapsed="false">
      <c r="A196" s="0" t="s">
        <v>695</v>
      </c>
      <c r="B196" s="0" t="s">
        <v>696</v>
      </c>
      <c r="C196" s="0" t="s">
        <v>122</v>
      </c>
    </row>
    <row r="197" customFormat="false" ht="15" hidden="false" customHeight="false" outlineLevel="0" collapsed="false">
      <c r="A197" s="0" t="s">
        <v>697</v>
      </c>
      <c r="B197" s="0" t="s">
        <v>698</v>
      </c>
      <c r="C197" s="0" t="s">
        <v>122</v>
      </c>
    </row>
    <row r="198" customFormat="false" ht="15" hidden="false" customHeight="false" outlineLevel="0" collapsed="false">
      <c r="A198" s="0" t="s">
        <v>699</v>
      </c>
      <c r="B198" s="0" t="s">
        <v>700</v>
      </c>
      <c r="C198" s="0" t="s">
        <v>99</v>
      </c>
    </row>
    <row r="199" customFormat="false" ht="15" hidden="false" customHeight="false" outlineLevel="0" collapsed="false">
      <c r="A199" s="0" t="s">
        <v>701</v>
      </c>
      <c r="B199" s="0" t="s">
        <v>702</v>
      </c>
      <c r="C199" s="0" t="s">
        <v>99</v>
      </c>
    </row>
    <row r="200" customFormat="false" ht="15" hidden="false" customHeight="false" outlineLevel="0" collapsed="false">
      <c r="A200" s="0" t="s">
        <v>703</v>
      </c>
      <c r="B200" s="0" t="s">
        <v>704</v>
      </c>
      <c r="C200" s="0" t="s">
        <v>99</v>
      </c>
    </row>
    <row r="201" customFormat="false" ht="15" hidden="false" customHeight="false" outlineLevel="0" collapsed="false">
      <c r="A201" s="0" t="s">
        <v>705</v>
      </c>
      <c r="B201" s="0" t="s">
        <v>706</v>
      </c>
      <c r="C201" s="0" t="s">
        <v>99</v>
      </c>
    </row>
    <row r="202" customFormat="false" ht="15" hidden="false" customHeight="false" outlineLevel="0" collapsed="false">
      <c r="A202" s="0" t="s">
        <v>707</v>
      </c>
      <c r="B202" s="0" t="s">
        <v>708</v>
      </c>
      <c r="C202" s="0" t="s">
        <v>99</v>
      </c>
    </row>
    <row r="203" customFormat="false" ht="15" hidden="false" customHeight="false" outlineLevel="0" collapsed="false">
      <c r="A203" s="0" t="s">
        <v>709</v>
      </c>
      <c r="B203" s="0" t="s">
        <v>710</v>
      </c>
      <c r="C203" s="0" t="s">
        <v>99</v>
      </c>
    </row>
    <row r="204" customFormat="false" ht="15" hidden="false" customHeight="false" outlineLevel="0" collapsed="false">
      <c r="A204" s="0" t="s">
        <v>711</v>
      </c>
      <c r="B204" s="0" t="s">
        <v>712</v>
      </c>
      <c r="C204" s="0" t="s">
        <v>99</v>
      </c>
    </row>
    <row r="205" customFormat="false" ht="15" hidden="false" customHeight="false" outlineLevel="0" collapsed="false">
      <c r="A205" s="0" t="s">
        <v>713</v>
      </c>
      <c r="B205" s="0" t="s">
        <v>714</v>
      </c>
      <c r="C205" s="0" t="s">
        <v>99</v>
      </c>
    </row>
    <row r="206" customFormat="false" ht="15" hidden="false" customHeight="false" outlineLevel="0" collapsed="false">
      <c r="A206" s="0" t="s">
        <v>715</v>
      </c>
      <c r="B206" s="0" t="s">
        <v>716</v>
      </c>
      <c r="C206" s="0" t="s">
        <v>99</v>
      </c>
    </row>
    <row r="207" customFormat="false" ht="15" hidden="false" customHeight="false" outlineLevel="0" collapsed="false">
      <c r="A207" s="0" t="s">
        <v>717</v>
      </c>
      <c r="B207" s="0" t="s">
        <v>718</v>
      </c>
      <c r="C207" s="0" t="s">
        <v>99</v>
      </c>
    </row>
    <row r="208" customFormat="false" ht="15" hidden="false" customHeight="false" outlineLevel="0" collapsed="false">
      <c r="A208" s="0" t="s">
        <v>719</v>
      </c>
      <c r="B208" s="0" t="s">
        <v>720</v>
      </c>
      <c r="C208" s="0" t="s">
        <v>99</v>
      </c>
    </row>
    <row r="209" customFormat="false" ht="15" hidden="false" customHeight="false" outlineLevel="0" collapsed="false">
      <c r="A209" s="0" t="s">
        <v>721</v>
      </c>
      <c r="B209" s="0" t="s">
        <v>722</v>
      </c>
      <c r="C209" s="0" t="s">
        <v>99</v>
      </c>
    </row>
    <row r="210" customFormat="false" ht="15" hidden="false" customHeight="false" outlineLevel="0" collapsed="false">
      <c r="A210" s="0" t="s">
        <v>723</v>
      </c>
      <c r="B210" s="0" t="s">
        <v>724</v>
      </c>
      <c r="C210" s="0" t="s">
        <v>99</v>
      </c>
    </row>
    <row r="211" customFormat="false" ht="15" hidden="false" customHeight="false" outlineLevel="0" collapsed="false">
      <c r="A211" s="0" t="s">
        <v>725</v>
      </c>
      <c r="B211" s="0" t="s">
        <v>726</v>
      </c>
      <c r="C211" s="0" t="s">
        <v>99</v>
      </c>
    </row>
    <row r="212" customFormat="false" ht="15" hidden="false" customHeight="false" outlineLevel="0" collapsed="false">
      <c r="A212" s="0" t="s">
        <v>727</v>
      </c>
      <c r="B212" s="0" t="s">
        <v>728</v>
      </c>
      <c r="C212" s="0" t="s">
        <v>99</v>
      </c>
    </row>
    <row r="213" customFormat="false" ht="15" hidden="false" customHeight="false" outlineLevel="0" collapsed="false">
      <c r="A213" s="0" t="s">
        <v>729</v>
      </c>
      <c r="B213" s="0" t="s">
        <v>730</v>
      </c>
      <c r="C213" s="0" t="s">
        <v>99</v>
      </c>
    </row>
    <row r="214" customFormat="false" ht="15" hidden="false" customHeight="false" outlineLevel="0" collapsed="false">
      <c r="A214" s="0" t="s">
        <v>731</v>
      </c>
      <c r="B214" s="0" t="s">
        <v>732</v>
      </c>
      <c r="C214" s="0" t="s">
        <v>99</v>
      </c>
    </row>
    <row r="215" customFormat="false" ht="15" hidden="false" customHeight="false" outlineLevel="0" collapsed="false">
      <c r="A215" s="0" t="s">
        <v>733</v>
      </c>
      <c r="B215" s="0" t="s">
        <v>734</v>
      </c>
      <c r="C215" s="0" t="s">
        <v>99</v>
      </c>
    </row>
    <row r="216" customFormat="false" ht="15" hidden="false" customHeight="false" outlineLevel="0" collapsed="false">
      <c r="A216" s="0" t="s">
        <v>735</v>
      </c>
      <c r="B216" s="0" t="s">
        <v>736</v>
      </c>
      <c r="C216" s="0" t="s">
        <v>99</v>
      </c>
    </row>
    <row r="217" customFormat="false" ht="15" hidden="false" customHeight="false" outlineLevel="0" collapsed="false">
      <c r="A217" s="0" t="s">
        <v>737</v>
      </c>
      <c r="B217" s="0" t="s">
        <v>738</v>
      </c>
      <c r="C217" s="0" t="s">
        <v>99</v>
      </c>
    </row>
    <row r="218" customFormat="false" ht="15" hidden="false" customHeight="false" outlineLevel="0" collapsed="false">
      <c r="A218" s="0" t="s">
        <v>739</v>
      </c>
      <c r="B218" s="0" t="s">
        <v>740</v>
      </c>
      <c r="C218" s="0" t="s">
        <v>99</v>
      </c>
    </row>
    <row r="219" customFormat="false" ht="15" hidden="false" customHeight="false" outlineLevel="0" collapsed="false">
      <c r="A219" s="0" t="s">
        <v>741</v>
      </c>
      <c r="B219" s="0" t="s">
        <v>742</v>
      </c>
      <c r="C219" s="0" t="s">
        <v>99</v>
      </c>
    </row>
    <row r="220" customFormat="false" ht="15" hidden="false" customHeight="false" outlineLevel="0" collapsed="false">
      <c r="A220" s="0" t="s">
        <v>743</v>
      </c>
      <c r="B220" s="0" t="s">
        <v>744</v>
      </c>
      <c r="C220" s="0" t="s">
        <v>99</v>
      </c>
    </row>
    <row r="221" customFormat="false" ht="15" hidden="false" customHeight="false" outlineLevel="0" collapsed="false">
      <c r="A221" s="0" t="s">
        <v>745</v>
      </c>
      <c r="B221" s="0" t="s">
        <v>746</v>
      </c>
      <c r="C221" s="0" t="s">
        <v>99</v>
      </c>
    </row>
    <row r="222" customFormat="false" ht="15" hidden="false" customHeight="false" outlineLevel="0" collapsed="false">
      <c r="A222" s="0" t="s">
        <v>747</v>
      </c>
      <c r="B222" s="0" t="s">
        <v>748</v>
      </c>
      <c r="C222" s="0" t="s">
        <v>99</v>
      </c>
    </row>
    <row r="223" customFormat="false" ht="15" hidden="false" customHeight="false" outlineLevel="0" collapsed="false">
      <c r="A223" s="0" t="s">
        <v>749</v>
      </c>
      <c r="B223" s="0" t="s">
        <v>750</v>
      </c>
      <c r="C223" s="0" t="s">
        <v>99</v>
      </c>
    </row>
    <row r="224" customFormat="false" ht="15" hidden="false" customHeight="false" outlineLevel="0" collapsed="false">
      <c r="A224" s="0" t="s">
        <v>751</v>
      </c>
      <c r="B224" s="0" t="s">
        <v>752</v>
      </c>
      <c r="C224" s="0" t="s">
        <v>99</v>
      </c>
    </row>
    <row r="225" customFormat="false" ht="15" hidden="false" customHeight="false" outlineLevel="0" collapsed="false">
      <c r="A225" s="0" t="s">
        <v>753</v>
      </c>
      <c r="B225" s="0" t="s">
        <v>754</v>
      </c>
      <c r="C225" s="0" t="s">
        <v>99</v>
      </c>
    </row>
    <row r="226" customFormat="false" ht="15" hidden="false" customHeight="false" outlineLevel="0" collapsed="false">
      <c r="A226" s="0" t="s">
        <v>755</v>
      </c>
      <c r="B226" s="0" t="s">
        <v>756</v>
      </c>
      <c r="C226" s="0" t="s">
        <v>99</v>
      </c>
    </row>
    <row r="227" customFormat="false" ht="15" hidden="false" customHeight="false" outlineLevel="0" collapsed="false">
      <c r="A227" s="0" t="s">
        <v>757</v>
      </c>
      <c r="B227" s="0" t="s">
        <v>758</v>
      </c>
      <c r="C227" s="0" t="s">
        <v>99</v>
      </c>
    </row>
    <row r="228" customFormat="false" ht="15" hidden="false" customHeight="false" outlineLevel="0" collapsed="false">
      <c r="A228" s="0" t="s">
        <v>759</v>
      </c>
      <c r="B228" s="0" t="s">
        <v>760</v>
      </c>
      <c r="C228" s="0" t="s">
        <v>99</v>
      </c>
    </row>
    <row r="229" customFormat="false" ht="15" hidden="false" customHeight="false" outlineLevel="0" collapsed="false">
      <c r="A229" s="0" t="s">
        <v>761</v>
      </c>
      <c r="B229" s="0" t="s">
        <v>762</v>
      </c>
      <c r="C229" s="0" t="s">
        <v>99</v>
      </c>
    </row>
    <row r="230" customFormat="false" ht="15" hidden="false" customHeight="false" outlineLevel="0" collapsed="false">
      <c r="A230" s="0" t="s">
        <v>763</v>
      </c>
      <c r="B230" s="0" t="s">
        <v>764</v>
      </c>
      <c r="C230" s="0" t="s">
        <v>99</v>
      </c>
    </row>
    <row r="231" customFormat="false" ht="15" hidden="false" customHeight="false" outlineLevel="0" collapsed="false">
      <c r="A231" s="0" t="s">
        <v>765</v>
      </c>
      <c r="B231" s="0" t="s">
        <v>766</v>
      </c>
      <c r="C231" s="0" t="s">
        <v>99</v>
      </c>
    </row>
    <row r="232" customFormat="false" ht="15" hidden="false" customHeight="false" outlineLevel="0" collapsed="false">
      <c r="A232" s="0" t="s">
        <v>767</v>
      </c>
      <c r="B232" s="0" t="s">
        <v>768</v>
      </c>
      <c r="C232" s="0" t="s">
        <v>235</v>
      </c>
    </row>
    <row r="233" customFormat="false" ht="15" hidden="false" customHeight="false" outlineLevel="0" collapsed="false">
      <c r="A233" s="0" t="s">
        <v>769</v>
      </c>
      <c r="B233" s="0" t="s">
        <v>770</v>
      </c>
      <c r="C233" s="0" t="s">
        <v>99</v>
      </c>
    </row>
    <row r="234" customFormat="false" ht="15" hidden="false" customHeight="false" outlineLevel="0" collapsed="false">
      <c r="A234" s="0" t="s">
        <v>771</v>
      </c>
      <c r="B234" s="0" t="s">
        <v>772</v>
      </c>
      <c r="C234" s="0" t="s">
        <v>99</v>
      </c>
    </row>
    <row r="235" customFormat="false" ht="15" hidden="false" customHeight="false" outlineLevel="0" collapsed="false">
      <c r="A235" s="0" t="s">
        <v>773</v>
      </c>
      <c r="B235" s="0" t="s">
        <v>774</v>
      </c>
      <c r="C235" s="0" t="s">
        <v>99</v>
      </c>
    </row>
    <row r="236" customFormat="false" ht="15" hidden="false" customHeight="false" outlineLevel="0" collapsed="false">
      <c r="A236" s="0" t="s">
        <v>775</v>
      </c>
      <c r="B236" s="0" t="s">
        <v>776</v>
      </c>
      <c r="C236" s="0" t="s">
        <v>202</v>
      </c>
    </row>
    <row r="237" customFormat="false" ht="15" hidden="false" customHeight="false" outlineLevel="0" collapsed="false">
      <c r="A237" s="0" t="s">
        <v>777</v>
      </c>
      <c r="B237" s="0" t="s">
        <v>778</v>
      </c>
      <c r="C237" s="0" t="s">
        <v>99</v>
      </c>
    </row>
    <row r="238" customFormat="false" ht="15" hidden="false" customHeight="false" outlineLevel="0" collapsed="false">
      <c r="A238" s="0" t="s">
        <v>779</v>
      </c>
      <c r="B238" s="0" t="s">
        <v>780</v>
      </c>
      <c r="C238" s="0" t="s">
        <v>99</v>
      </c>
    </row>
    <row r="239" customFormat="false" ht="15" hidden="false" customHeight="false" outlineLevel="0" collapsed="false">
      <c r="A239" s="0" t="s">
        <v>781</v>
      </c>
      <c r="B239" s="0" t="s">
        <v>782</v>
      </c>
      <c r="C239" s="0" t="s">
        <v>99</v>
      </c>
    </row>
    <row r="240" customFormat="false" ht="15" hidden="false" customHeight="false" outlineLevel="0" collapsed="false">
      <c r="A240" s="0" t="s">
        <v>783</v>
      </c>
      <c r="B240" s="0" t="s">
        <v>784</v>
      </c>
      <c r="C240" s="0" t="s">
        <v>99</v>
      </c>
    </row>
    <row r="241" customFormat="false" ht="15" hidden="false" customHeight="false" outlineLevel="0" collapsed="false">
      <c r="A241" s="0" t="s">
        <v>785</v>
      </c>
      <c r="B241" s="0" t="s">
        <v>786</v>
      </c>
      <c r="C241" s="0" t="s">
        <v>99</v>
      </c>
    </row>
    <row r="242" customFormat="false" ht="15" hidden="false" customHeight="false" outlineLevel="0" collapsed="false">
      <c r="A242" s="0" t="s">
        <v>787</v>
      </c>
      <c r="B242" s="0" t="s">
        <v>788</v>
      </c>
      <c r="C242" s="0" t="s">
        <v>99</v>
      </c>
    </row>
    <row r="243" customFormat="false" ht="15" hidden="false" customHeight="false" outlineLevel="0" collapsed="false">
      <c r="A243" s="0" t="s">
        <v>789</v>
      </c>
      <c r="B243" s="0" t="s">
        <v>790</v>
      </c>
      <c r="C243" s="0" t="s">
        <v>99</v>
      </c>
    </row>
    <row r="244" customFormat="false" ht="15" hidden="false" customHeight="false" outlineLevel="0" collapsed="false">
      <c r="A244" s="0" t="s">
        <v>791</v>
      </c>
      <c r="B244" s="0" t="s">
        <v>792</v>
      </c>
      <c r="C244" s="0" t="s">
        <v>99</v>
      </c>
    </row>
    <row r="245" customFormat="false" ht="15" hidden="false" customHeight="false" outlineLevel="0" collapsed="false">
      <c r="A245" s="0" t="s">
        <v>793</v>
      </c>
      <c r="B245" s="0" t="s">
        <v>794</v>
      </c>
      <c r="C245" s="0" t="s">
        <v>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2026-10-06T05:11:11Z</dcterms:created>
  <dc:creator>openpyxl</dc:creator>
  <dc:description/>
  <dc:language>en-US</dc:language>
  <cp:lastModifiedBy/>
  <dcterms:modified xsi:type="dcterms:W3CDTF">2026-10-06T05:11:11Z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